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Fs\平成28年度fs\財務課\財政室\決算統計\財政状況資料集（比較分析表）\H27決算\02-提出（２回目依頼分）\"/>
    </mc:Choice>
  </mc:AlternateContent>
  <bookViews>
    <workbookView xWindow="0" yWindow="0" windowWidth="20730" windowHeight="11760" tabRatio="7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E34" i="9" l="1"/>
  <c r="BE35" i="9" s="1"/>
  <c r="BE36" i="9" s="1"/>
  <c r="BE37" i="9" s="1"/>
  <c r="BW34" i="9" l="1"/>
  <c r="BW35" i="9" s="1"/>
  <c r="BW36" i="9" s="1"/>
  <c r="BW37" i="9" s="1"/>
  <c r="BW38" i="9" s="1"/>
  <c r="BW39" i="9" s="1"/>
  <c r="BW40" i="9" s="1"/>
  <c r="BW41" i="9" s="1"/>
  <c r="CO34" i="9"/>
</calcChain>
</file>

<file path=xl/sharedStrings.xml><?xml version="1.0" encoding="utf-8"?>
<sst xmlns="http://schemas.openxmlformats.org/spreadsheetml/2006/main" count="1106" uniqueCount="580">
  <si>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</si>
  <si>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</si>
  <si>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</si>
  <si>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</si>
  <si>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</si>
  <si>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</si>
  <si>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</si>
  <si>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</si>
  <si>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</si>
  <si>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</si>
  <si>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</si>
  <si>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</si>
  <si>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</si>
  <si>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</si>
  <si>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</si>
  <si>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</si>
  <si>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</si>
  <si>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</si>
  <si>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</si>
  <si>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</si>
  <si>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</si>
  <si>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</si>
  <si>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</si>
  <si>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</si>
  <si>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</si>
  <si>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</si>
  <si>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</si>
  <si>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</si>
  <si>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</si>
  <si>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</si>
  <si>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</si>
  <si>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</si>
  <si>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</si>
  <si>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</si>
  <si>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</si>
  <si>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</si>
  <si>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</si>
  <si>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</si>
  <si>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</si>
  <si>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</si>
  <si>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</si>
  <si>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</si>
  <si>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</si>
  <si>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</si>
  <si>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</si>
  <si>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</si>
  <si>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</si>
  <si>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</si>
  <si>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</si>
  <si>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</si>
  <si>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</si>
  <si>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</si>
  <si>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</si>
  <si>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</si>
  <si>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</si>
  <si>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</si>
  <si>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</si>
  <si>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</si>
  <si>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</si>
  <si>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</si>
  <si>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</si>
  <si>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</si>
  <si>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</si>
  <si>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</si>
  <si>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</si>
  <si>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</si>
  <si>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</si>
  <si>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</si>
  <si>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</si>
  <si>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</si>
  <si>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</si>
  <si>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</si>
  <si>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</si>
  <si>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</si>
  <si>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</si>
  <si>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</si>
  <si>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</si>
  <si>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</si>
  <si>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</si>
  <si>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</si>
  <si>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</si>
  <si>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</si>
  <si>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</si>
  <si>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</si>
  <si>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</si>
  <si>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</si>
  <si>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</si>
  <si>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</si>
  <si>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</si>
  <si>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</si>
  <si>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</si>
  <si>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</si>
  <si>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</si>
  <si>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</si>
  <si>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</si>
  <si>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</si>
  <si>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</si>
  <si>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</si>
  <si>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</si>
  <si>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</si>
  <si>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</si>
  <si>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</si>
  <si>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</si>
  <si>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</si>
  <si>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</si>
  <si>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</si>
  <si>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</si>
  <si>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</si>
  <si>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</si>
  <si>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</si>
  <si>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</si>
  <si>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</si>
  <si>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</si>
  <si>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</si>
  <si>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</si>
  <si>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</si>
  <si>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</si>
  <si>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</si>
  <si>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</si>
  <si>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</si>
  <si>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</si>
  <si>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</si>
  <si>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</si>
  <si>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</si>
  <si>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</si>
  <si>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</si>
  <si>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</si>
  <si>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</si>
  <si>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</si>
  <si>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</si>
  <si>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</si>
  <si>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</si>
  <si>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</si>
  <si>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</si>
  <si>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</si>
  <si>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</si>
  <si>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</si>
  <si>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</si>
  <si>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</si>
  <si>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</si>
  <si>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</si>
  <si>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</si>
  <si>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</si>
  <si>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</si>
  <si>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</si>
  <si>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</si>
  <si>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</si>
  <si>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</si>
  <si>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</si>
  <si>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</si>
  <si>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</si>
  <si>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</si>
  <si>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</si>
  <si>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</si>
  <si>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</si>
  <si>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</si>
  <si>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</si>
  <si>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</si>
  <si>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</si>
  <si>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</si>
  <si>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</si>
  <si>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</si>
  <si>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</si>
  <si>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</si>
  <si>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</si>
  <si>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</si>
  <si>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</si>
  <si>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</si>
  <si>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</si>
  <si>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</si>
  <si>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</si>
  <si>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</si>
  <si>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</si>
  <si>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</si>
  <si>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</si>
  <si>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</si>
  <si>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</si>
  <si>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</si>
  <si>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</si>
  <si>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</si>
  <si>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</si>
  <si>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</si>
  <si>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</si>
  <si>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</si>
  <si>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</si>
  <si>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</si>
  <si>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</si>
  <si>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</si>
  <si>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</si>
  <si>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</si>
  <si>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</si>
  <si>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</si>
  <si>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</si>
  <si>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鳥取県三朝町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</si>
  <si>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</si>
  <si>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</si>
  <si>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</si>
  <si>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</si>
  <si>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</si>
  <si>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</si>
  <si>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</si>
  <si>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</si>
  <si>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</si>
  <si>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</si>
  <si>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</si>
  <si>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</si>
  <si>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</si>
  <si>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</si>
  <si>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</si>
  <si>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</si>
  <si>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</si>
  <si>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</si>
  <si>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</si>
  <si>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</si>
  <si>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</si>
  <si>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</si>
  <si>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</si>
  <si>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</si>
  <si>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</si>
  <si>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</si>
  <si>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</si>
  <si>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</si>
  <si>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</si>
  <si>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</si>
  <si>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</si>
  <si>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</si>
  <si>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</si>
  <si>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</si>
  <si>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</si>
  <si>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</si>
  <si>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</si>
  <si>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</si>
  <si>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</si>
  <si>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</si>
  <si>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</si>
  <si>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</si>
  <si>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</si>
  <si>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</si>
  <si>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</si>
  <si>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</si>
  <si>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</si>
  <si>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</si>
  <si>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</si>
  <si>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</si>
  <si>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</si>
  <si>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</si>
  <si>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</si>
  <si>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</si>
  <si>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</si>
  <si>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</si>
  <si>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</si>
  <si>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</si>
  <si>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</si>
  <si>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</si>
  <si>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</si>
  <si>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</si>
  <si>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</si>
  <si>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</si>
  <si>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</si>
  <si>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</si>
  <si>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</si>
  <si>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</si>
  <si>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</si>
  <si>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</si>
  <si>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</si>
  <si>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</si>
  <si>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</si>
  <si>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</si>
  <si>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</si>
  <si>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</si>
  <si>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</si>
  <si>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</si>
  <si>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</si>
  <si>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</si>
  <si>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</si>
  <si>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</si>
  <si>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</si>
  <si>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</si>
  <si>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</si>
  <si>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</si>
  <si>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</si>
  <si>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</si>
  <si>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</si>
  <si>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</si>
  <si>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</si>
  <si>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</si>
  <si>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</si>
  <si>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</si>
  <si>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</si>
  <si>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</si>
  <si>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</si>
  <si>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</si>
  <si>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</si>
  <si>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</si>
  <si>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</si>
  <si>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</si>
  <si>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</si>
  <si>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</si>
  <si>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</si>
  <si>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</si>
  <si>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</si>
  <si>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</si>
  <si>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</si>
  <si>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</si>
  <si>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</si>
  <si>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</si>
  <si>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</si>
  <si>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</si>
  <si>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</si>
  <si>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</si>
  <si>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</si>
  <si>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</si>
  <si>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</si>
  <si>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</si>
  <si>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</si>
  <si>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</si>
  <si>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</si>
  <si>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</si>
  <si>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</si>
  <si>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</si>
  <si>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</si>
  <si>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</si>
  <si>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</si>
  <si>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</si>
  <si>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</si>
  <si>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</si>
  <si>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</si>
  <si>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</si>
  <si>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</si>
  <si>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</si>
  <si>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</si>
  <si>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</si>
  <si>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</si>
  <si>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</si>
  <si>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</si>
  <si>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</si>
  <si>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</si>
  <si>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</si>
  <si>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</si>
  <si>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</si>
  <si>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</si>
  <si>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鳥取県三朝町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</si>
  <si>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</si>
  <si>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</si>
  <si>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</si>
  <si>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</si>
  <si>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</si>
  <si>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</si>
  <si>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</si>
  <si>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</si>
  <si>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</si>
  <si>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</si>
  <si>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</si>
  <si>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</si>
  <si>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</si>
  <si>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</si>
  <si>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</si>
  <si>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</si>
  <si>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</si>
  <si>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</si>
  <si>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</si>
  <si>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</si>
  <si>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分譲宅地造成事業会計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</si>
  <si>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</si>
  <si>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</si>
  <si>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</si>
  <si>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</si>
  <si>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</si>
  <si>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</si>
  <si>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</si>
  <si>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</si>
  <si>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</si>
  <si>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</si>
  <si>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</si>
  <si>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</si>
  <si>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</si>
  <si>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</si>
  <si>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</si>
  <si>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</si>
  <si>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</si>
  <si>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</si>
  <si>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</si>
  <si>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</si>
  <si>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t>
    <phoneticPr fontId="5"/>
  </si>
  <si>
    <t>簡易水道事業会計</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</si>
  <si>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</si>
  <si>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</si>
  <si>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</si>
  <si>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</si>
  <si>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</si>
  <si>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</si>
  <si>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</si>
  <si>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</si>
  <si>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</si>
  <si>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</si>
  <si>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</si>
  <si>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</si>
  <si>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</si>
  <si>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</si>
  <si>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</si>
  <si>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</si>
  <si>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</si>
  <si>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</si>
  <si>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</si>
  <si>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</si>
  <si>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</si>
  <si>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</si>
  <si>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</si>
  <si>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</si>
  <si>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</si>
  <si>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</si>
  <si>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</si>
  <si>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</si>
  <si>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</si>
  <si>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</si>
  <si>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</si>
  <si>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</si>
  <si>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</si>
  <si>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</si>
  <si>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</si>
  <si>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</si>
  <si>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</si>
  <si>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</si>
  <si>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</si>
  <si>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</si>
  <si>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</si>
  <si>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</si>
  <si>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</si>
  <si>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</si>
  <si>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</si>
  <si>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</si>
  <si>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</si>
  <si>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</si>
  <si>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</si>
  <si>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</si>
  <si>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</si>
  <si>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</si>
  <si>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</si>
  <si>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</si>
  <si>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</si>
  <si>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</si>
  <si>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</si>
  <si>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</si>
  <si>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</si>
  <si>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</si>
  <si>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</si>
  <si>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</si>
  <si>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</si>
  <si>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</si>
  <si>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集落排水処理事業会計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</si>
  <si>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</si>
  <si>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</si>
  <si>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</si>
  <si>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温泉配湯事業会計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</si>
  <si>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</si>
  <si>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</si>
  <si>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</si>
  <si>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</si>
  <si>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</si>
  <si>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</si>
  <si>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</si>
  <si>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</si>
  <si>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</si>
  <si>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</si>
  <si>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</si>
  <si>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</si>
  <si>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</si>
  <si>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</si>
  <si>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</si>
  <si>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</si>
  <si>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</si>
  <si>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</si>
  <si>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</si>
  <si>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</si>
  <si>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</si>
  <si>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</si>
  <si>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</si>
  <si>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</si>
  <si>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</si>
  <si>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</si>
  <si>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</si>
  <si>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</si>
  <si>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</si>
  <si>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</si>
  <si>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</si>
  <si>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</si>
  <si>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</si>
  <si>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</si>
  <si>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</si>
  <si>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</si>
  <si>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</si>
  <si>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</si>
  <si>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</si>
  <si>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</si>
  <si>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</si>
  <si>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</si>
  <si>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</si>
  <si>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</si>
  <si>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</si>
  <si>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</si>
  <si>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</si>
  <si>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</si>
  <si>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</si>
  <si>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</si>
  <si>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</si>
  <si>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</si>
  <si>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</si>
  <si>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</si>
  <si>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</si>
  <si>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</si>
  <si>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</si>
  <si>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</si>
  <si>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</si>
  <si>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</si>
  <si>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</si>
  <si>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</si>
  <si>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</si>
  <si>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</si>
  <si>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</si>
  <si>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</si>
  <si>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</si>
  <si>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</si>
  <si>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</si>
  <si>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</si>
  <si>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</si>
  <si>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</si>
  <si>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</si>
  <si>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</si>
  <si>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</si>
  <si>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</si>
  <si>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</si>
  <si>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</si>
  <si>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</si>
  <si>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</si>
  <si>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</si>
  <si>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</si>
  <si>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</si>
  <si>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分譲宅地造成事業会計</t>
  </si>
  <si>
    <t>▲ 0.32</t>
  </si>
  <si>
    <t>▲ 0.26</t>
  </si>
  <si>
    <t>▲ 0.21</t>
  </si>
  <si>
    <t>▲ 0.19</t>
  </si>
  <si>
    <t>▲ 0.16</t>
  </si>
  <si>
    <t>水道事業会計</t>
  </si>
  <si>
    <t>一般会計</t>
  </si>
  <si>
    <t>介護保険事業会計</t>
  </si>
  <si>
    <t>下水道事業会計</t>
  </si>
  <si>
    <t>国民健康保険事業会計</t>
  </si>
  <si>
    <t>簡易水道事業会計</t>
  </si>
  <si>
    <t>後期高齢者医療事業会計</t>
  </si>
  <si>
    <t>その他会計（赤字）</t>
  </si>
  <si>
    <t>▲ 1.12</t>
  </si>
  <si>
    <t>▲ 1.25</t>
  </si>
  <si>
    <t>▲ 1.07</t>
  </si>
  <si>
    <t>その他会計（黒字）</t>
  </si>
  <si>
    <t>-</t>
    <phoneticPr fontId="2"/>
  </si>
  <si>
    <t>-</t>
    <phoneticPr fontId="2"/>
  </si>
  <si>
    <t>-</t>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</si>
  <si>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</si>
  <si>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t>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</si>
  <si>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</si>
  <si>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</si>
  <si>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</si>
  <si>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鳥取県町村消防災害補償組合（退職手当積立金特別会計）</t>
    <rPh sb="0" eb="3">
      <t>トットリケン</t>
    </rPh>
    <rPh sb="3" eb="5">
      <t>チョウソン</t>
    </rPh>
    <rPh sb="5" eb="7">
      <t>ショウボウ</t>
    </rPh>
    <rPh sb="7" eb="9">
      <t>サイガイ</t>
    </rPh>
    <rPh sb="9" eb="11">
      <t>ホショウ</t>
    </rPh>
    <rPh sb="11" eb="13">
      <t>クミアイ</t>
    </rPh>
    <rPh sb="14" eb="16">
      <t>タイショク</t>
    </rPh>
    <rPh sb="16" eb="18">
      <t>テアテ</t>
    </rPh>
    <rPh sb="18" eb="20">
      <t>ツミタテ</t>
    </rPh>
    <rPh sb="20" eb="21">
      <t>キン</t>
    </rPh>
    <rPh sb="21" eb="23">
      <t>トクベツ</t>
    </rPh>
    <rPh sb="23" eb="25">
      <t>カイケイ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</si>
  <si>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</si>
  <si>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鳥取中部ふるさと広域連合（市町村圏振興事業特別会計）</t>
    <rPh sb="0" eb="2">
      <t>トットリ</t>
    </rPh>
    <rPh sb="2" eb="4">
      <t>チュウブ</t>
    </rPh>
    <rPh sb="8" eb="10">
      <t>コウイキ</t>
    </rPh>
    <rPh sb="10" eb="12">
      <t>レンゴウ</t>
    </rPh>
    <rPh sb="13" eb="16">
      <t>シチョウソン</t>
    </rPh>
    <rPh sb="16" eb="17">
      <t>ケン</t>
    </rPh>
    <rPh sb="17" eb="19">
      <t>シンコウ</t>
    </rPh>
    <rPh sb="19" eb="21">
      <t>ジギョウ</t>
    </rPh>
    <rPh sb="21" eb="23">
      <t>トクベツ</t>
    </rPh>
    <rPh sb="23" eb="25">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</si>
  <si>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</si>
  <si>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グリーンサービス</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</si>
  <si>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</si>
  <si>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</si>
  <si>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</si>
  <si>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</si>
  <si>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</si>
  <si>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</si>
  <si>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</si>
  <si>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</si>
  <si>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</si>
  <si>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</si>
  <si>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</si>
  <si>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将来負担比率について、ここ５年間の推移に着目すると低い数値を維持しており、これに伴い実質公債費比率も年々下がってきている状況です。
　本要因としては、過疎対策事業債及び緊急防災・減災事業債をはじめとした交付税算入率の高い起債を利用した事業の実施、及び減債基金等への計画的な積立てがあげられます。
　今後は、近年実施している老朽化施設の改修工事が断続的に見込まれるほか、時代に即した施設の整備が求められることから、前述の対策はもとより計画的な事業実施を進めることで、将来負担比率及び実質公債費比率の両面での指標を抑制することとしています。</t>
    <rPh sb="1" eb="3">
      <t>ショウライ</t>
    </rPh>
    <rPh sb="3" eb="5">
      <t>フタン</t>
    </rPh>
    <rPh sb="5" eb="7">
      <t>ヒリツ</t>
    </rPh>
    <rPh sb="15" eb="17">
      <t>ネンカン</t>
    </rPh>
    <rPh sb="18" eb="20">
      <t>スイイ</t>
    </rPh>
    <rPh sb="21" eb="23">
      <t>チャクモク</t>
    </rPh>
    <rPh sb="26" eb="27">
      <t>ヒク</t>
    </rPh>
    <rPh sb="28" eb="30">
      <t>スウチ</t>
    </rPh>
    <rPh sb="31" eb="33">
      <t>イジ</t>
    </rPh>
    <rPh sb="41" eb="42">
      <t>トモナ</t>
    </rPh>
    <rPh sb="43" eb="45">
      <t>ジッシツ</t>
    </rPh>
    <rPh sb="45" eb="48">
      <t>コウサイヒ</t>
    </rPh>
    <rPh sb="48" eb="50">
      <t>ヒリツ</t>
    </rPh>
    <rPh sb="51" eb="53">
      <t>ネンネン</t>
    </rPh>
    <rPh sb="53" eb="54">
      <t>サ</t>
    </rPh>
    <rPh sb="61" eb="63">
      <t>ジョウキョウ</t>
    </rPh>
    <rPh sb="68" eb="69">
      <t>ホン</t>
    </rPh>
    <rPh sb="69" eb="71">
      <t>ヨウイン</t>
    </rPh>
    <rPh sb="76" eb="78">
      <t>カソ</t>
    </rPh>
    <rPh sb="78" eb="80">
      <t>タイサク</t>
    </rPh>
    <rPh sb="80" eb="83">
      <t>ジギョウサイ</t>
    </rPh>
    <rPh sb="83" eb="84">
      <t>オヨ</t>
    </rPh>
    <rPh sb="85" eb="87">
      <t>キンキュウ</t>
    </rPh>
    <rPh sb="87" eb="89">
      <t>ボウサイ</t>
    </rPh>
    <rPh sb="90" eb="92">
      <t>ゲンサイ</t>
    </rPh>
    <rPh sb="92" eb="95">
      <t>ジギョウサイ</t>
    </rPh>
    <rPh sb="102" eb="105">
      <t>コウフゼイ</t>
    </rPh>
    <rPh sb="109" eb="110">
      <t>タカ</t>
    </rPh>
    <rPh sb="111" eb="113">
      <t>キサイ</t>
    </rPh>
    <rPh sb="114" eb="116">
      <t>リヨウ</t>
    </rPh>
    <rPh sb="118" eb="120">
      <t>ジギョウ</t>
    </rPh>
    <rPh sb="121" eb="123">
      <t>ジッシ</t>
    </rPh>
    <rPh sb="124" eb="125">
      <t>オヨ</t>
    </rPh>
    <rPh sb="126" eb="128">
      <t>ゲンサイ</t>
    </rPh>
    <rPh sb="128" eb="130">
      <t>キキン</t>
    </rPh>
    <rPh sb="130" eb="131">
      <t>トウ</t>
    </rPh>
    <rPh sb="133" eb="136">
      <t>ケイカクテキ</t>
    </rPh>
    <rPh sb="137" eb="139">
      <t>ツミタ</t>
    </rPh>
    <rPh sb="150" eb="152">
      <t>コンゴ</t>
    </rPh>
    <rPh sb="154" eb="156">
      <t>キンネン</t>
    </rPh>
    <rPh sb="156" eb="158">
      <t>ジッシ</t>
    </rPh>
    <rPh sb="162" eb="165">
      <t>ロウキュウカ</t>
    </rPh>
    <rPh sb="165" eb="167">
      <t>シセツ</t>
    </rPh>
    <rPh sb="168" eb="170">
      <t>カイシュウ</t>
    </rPh>
    <rPh sb="170" eb="172">
      <t>コウジ</t>
    </rPh>
    <rPh sb="173" eb="176">
      <t>ダンゾクテキ</t>
    </rPh>
    <rPh sb="177" eb="179">
      <t>ミコ</t>
    </rPh>
    <rPh sb="185" eb="187">
      <t>ジダイ</t>
    </rPh>
    <rPh sb="188" eb="189">
      <t>ソク</t>
    </rPh>
    <rPh sb="191" eb="193">
      <t>シセツ</t>
    </rPh>
    <rPh sb="194" eb="196">
      <t>セイビ</t>
    </rPh>
    <rPh sb="197" eb="198">
      <t>モト</t>
    </rPh>
    <rPh sb="207" eb="209">
      <t>ゼンジュツ</t>
    </rPh>
    <rPh sb="210" eb="212">
      <t>タイサク</t>
    </rPh>
    <rPh sb="217" eb="220">
      <t>ケイカクテキ</t>
    </rPh>
    <rPh sb="221" eb="223">
      <t>ジギョウ</t>
    </rPh>
    <rPh sb="223" eb="225">
      <t>ジッシ</t>
    </rPh>
    <rPh sb="226" eb="227">
      <t>スス</t>
    </rPh>
    <rPh sb="233" eb="235">
      <t>ショウライ</t>
    </rPh>
    <rPh sb="235" eb="237">
      <t>フタン</t>
    </rPh>
    <rPh sb="237" eb="239">
      <t>ヒリツ</t>
    </rPh>
    <rPh sb="239" eb="240">
      <t>オヨ</t>
    </rPh>
    <rPh sb="241" eb="243">
      <t>ジッシツ</t>
    </rPh>
    <rPh sb="243" eb="246">
      <t>コウサイヒ</t>
    </rPh>
    <rPh sb="246" eb="248">
      <t>ヒリツ</t>
    </rPh>
    <rPh sb="249" eb="251">
      <t>リョウメン</t>
    </rPh>
    <rPh sb="253" eb="255">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</si>
</sst>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c:ext xmlns:c16="http://schemas.microsoft.com/office/drawing/2014/chart" uri="{C3380CC4-5D6E-409C-BE32-E72D297353CC}">
              <c16:uniqueId val="{00000000-5AE6-4C34-B49F-10102E8C7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32241</c:v>
                </c:pt>
                <c:pt idx="1">
                  <c:v>123311</c:v>
                </c:pt>
                <c:pt idx="2">
                  <c:v>69469</c:v>
                </c:pt>
                <c:pt idx="3">
                  <c:v>86934</c:v>
                </c:pt>
                <c:pt idx="4">
                  <c:v>231519</c:v>
                </c:pt>
              </c:numCache>
            </c:numRef>
          </c:val>
          <c:smooth val="0"/>
          <c:extLst>
            <c:ext xmlns:c16="http://schemas.microsoft.com/office/drawing/2014/chart" uri="{C3380CC4-5D6E-409C-BE32-E72D297353CC}">
              <c16:uniqueId val="{00000001-5AE6-4C34-B49F-10102E8C7368}"/>
            </c:ext>
          </c:extLst>
        </c:ser>
        <c:dLbls>
          <c:showLegendKey val="0"/>
          <c:showVal val="0"/>
          <c:showCatName val="0"/>
          <c:showSerName val="0"/>
          <c:showPercent val="0"/>
          <c:showBubbleSize val="0"/>
        </c:dLbls>
        <c:marker val="1"/>
        <c:smooth val="0"/>
        <c:axId val="104733312"/>
        <c:axId val="104772352"/>
      </c:lineChart>
      <c:catAx>
        <c:axId val="10473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72352"/>
        <c:crosses val="autoZero"/>
        <c:auto val="1"/>
        <c:lblAlgn val="ctr"/>
        <c:lblOffset val="100"/>
        <c:tickLblSkip val="1"/>
        <c:tickMarkSkip val="1"/>
        <c:noMultiLvlLbl val="0"/>
      </c:catAx>
      <c:valAx>
        <c:axId val="1047723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c:v>
                </c:pt>
                <c:pt idx="1">
                  <c:v>2.0699999999999998</c:v>
                </c:pt>
                <c:pt idx="2">
                  <c:v>7.0000000000000007E-2</c:v>
                </c:pt>
                <c:pt idx="3">
                  <c:v>1.34</c:v>
                </c:pt>
                <c:pt idx="4">
                  <c:v>2.75</c:v>
                </c:pt>
              </c:numCache>
            </c:numRef>
          </c:val>
          <c:extLst>
            <c:ext xmlns:c16="http://schemas.microsoft.com/office/drawing/2014/chart" uri="{C3380CC4-5D6E-409C-BE32-E72D297353CC}">
              <c16:uniqueId val="{00000000-1FCA-43AF-9B80-CAC2A2E6CF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24.33</c:v>
                </c:pt>
                <c:pt idx="1">
                  <c:v>27.18</c:v>
                </c:pt>
                <c:pt idx="2">
                  <c:v>31.04</c:v>
                </c:pt>
                <c:pt idx="3">
                  <c:v>31.84</c:v>
                </c:pt>
                <c:pt idx="4">
                  <c:v>31.18</c:v>
                </c:pt>
              </c:numCache>
            </c:numRef>
          </c:val>
          <c:extLst>
            <c:ext xmlns:c16="http://schemas.microsoft.com/office/drawing/2014/chart" uri="{C3380CC4-5D6E-409C-BE32-E72D297353CC}">
              <c16:uniqueId val="{00000001-1FCA-43AF-9B80-CAC2A2E6CF60}"/>
            </c:ext>
          </c:extLst>
        </c:ser>
        <c:dLbls>
          <c:showLegendKey val="0"/>
          <c:showVal val="0"/>
          <c:showCatName val="0"/>
          <c:showSerName val="0"/>
          <c:showPercent val="0"/>
          <c:showBubbleSize val="0"/>
        </c:dLbls>
        <c:gapWidth val="250"/>
        <c:overlap val="100"/>
        <c:axId val="90524672"/>
        <c:axId val="9053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3.69</c:v>
                </c:pt>
                <c:pt idx="1">
                  <c:v>3.59</c:v>
                </c:pt>
                <c:pt idx="2">
                  <c:v>1.52</c:v>
                </c:pt>
                <c:pt idx="3">
                  <c:v>1.29</c:v>
                </c:pt>
                <c:pt idx="4">
                  <c:v>1.47</c:v>
                </c:pt>
              </c:numCache>
            </c:numRef>
          </c:val>
          <c:smooth val="0"/>
          <c:extLst>
            <c:ext xmlns:c16="http://schemas.microsoft.com/office/drawing/2014/chart" uri="{C3380CC4-5D6E-409C-BE32-E72D297353CC}">
              <c16:uniqueId val="{00000002-1FCA-43AF-9B80-CAC2A2E6CF60}"/>
            </c:ext>
          </c:extLst>
        </c:ser>
        <c:dLbls>
          <c:showLegendKey val="0"/>
          <c:showVal val="0"/>
          <c:showCatName val="0"/>
          <c:showSerName val="0"/>
          <c:showPercent val="0"/>
          <c:showBubbleSize val="0"/>
        </c:dLbls>
        <c:marker val="1"/>
        <c:smooth val="0"/>
        <c:axId val="90524672"/>
        <c:axId val="90530944"/>
      </c:lineChart>
      <c:catAx>
        <c:axId val="905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530944"/>
        <c:crosses val="autoZero"/>
        <c:auto val="1"/>
        <c:lblAlgn val="ctr"/>
        <c:lblOffset val="100"/>
        <c:tickLblSkip val="1"/>
        <c:tickMarkSkip val="1"/>
        <c:noMultiLvlLbl val="0"/>
      </c:catAx>
      <c:valAx>
        <c:axId val="9053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2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7.0000000000000007E-2</c:v>
                </c:pt>
                <c:pt idx="4">
                  <c:v>#N/A</c:v>
                </c:pt>
                <c:pt idx="5">
                  <c:v>0.05</c:v>
                </c:pt>
                <c:pt idx="6">
                  <c:v>#N/A</c:v>
                </c:pt>
                <c:pt idx="7">
                  <c:v>0.11</c:v>
                </c:pt>
                <c:pt idx="8">
                  <c:v>#N/A</c:v>
                </c:pt>
                <c:pt idx="9">
                  <c:v>0</c:v>
                </c:pt>
              </c:numCache>
            </c:numRef>
          </c:val>
          <c:extLst>
            <c:ext xmlns:c16="http://schemas.microsoft.com/office/drawing/2014/chart" uri="{C3380CC4-5D6E-409C-BE32-E72D297353CC}">
              <c16:uniqueId val="{00000000-F1BB-43D6-B84D-D8F3CF1C52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1.1200000000000001</c:v>
                </c:pt>
                <c:pt idx="1">
                  <c:v>#N/A</c:v>
                </c:pt>
                <c:pt idx="2">
                  <c:v>1.25</c:v>
                </c:pt>
                <c:pt idx="3">
                  <c:v>#N/A</c:v>
                </c:pt>
                <c:pt idx="4">
                  <c:v>1.07</c:v>
                </c:pt>
                <c:pt idx="5">
                  <c:v>#N/A</c:v>
                </c:pt>
                <c:pt idx="6">
                  <c:v>0</c:v>
                </c:pt>
                <c:pt idx="7">
                  <c:v>0</c:v>
                </c:pt>
                <c:pt idx="8">
                  <c:v>0</c:v>
                </c:pt>
                <c:pt idx="9">
                  <c:v>0</c:v>
                </c:pt>
              </c:numCache>
            </c:numRef>
          </c:val>
          <c:extLst>
            <c:ext xmlns:c16="http://schemas.microsoft.com/office/drawing/2014/chart" uri="{C3380CC4-5D6E-409C-BE32-E72D297353CC}">
              <c16:uniqueId val="{00000001-F1BB-43D6-B84D-D8F3CF1C527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F1BB-43D6-B84D-D8F3CF1C527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0.02</c:v>
                </c:pt>
                <c:pt idx="4">
                  <c:v>#N/A</c:v>
                </c:pt>
                <c:pt idx="5">
                  <c:v>0.02</c:v>
                </c:pt>
                <c:pt idx="6">
                  <c:v>#N/A</c:v>
                </c:pt>
                <c:pt idx="7">
                  <c:v>0.09</c:v>
                </c:pt>
                <c:pt idx="8">
                  <c:v>#N/A</c:v>
                </c:pt>
                <c:pt idx="9">
                  <c:v>0.04</c:v>
                </c:pt>
              </c:numCache>
            </c:numRef>
          </c:val>
          <c:extLst>
            <c:ext xmlns:c16="http://schemas.microsoft.com/office/drawing/2014/chart" uri="{C3380CC4-5D6E-409C-BE32-E72D297353CC}">
              <c16:uniqueId val="{00000003-F1BB-43D6-B84D-D8F3CF1C5277}"/>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1.68</c:v>
                </c:pt>
                <c:pt idx="2">
                  <c:v>#N/A</c:v>
                </c:pt>
                <c:pt idx="3">
                  <c:v>1.03</c:v>
                </c:pt>
                <c:pt idx="4">
                  <c:v>#N/A</c:v>
                </c:pt>
                <c:pt idx="5">
                  <c:v>0.27</c:v>
                </c:pt>
                <c:pt idx="6">
                  <c:v>#N/A</c:v>
                </c:pt>
                <c:pt idx="7">
                  <c:v>0.28000000000000003</c:v>
                </c:pt>
                <c:pt idx="8">
                  <c:v>#N/A</c:v>
                </c:pt>
                <c:pt idx="9">
                  <c:v>0.2</c:v>
                </c:pt>
              </c:numCache>
            </c:numRef>
          </c:val>
          <c:extLst>
            <c:ext xmlns:c16="http://schemas.microsoft.com/office/drawing/2014/chart" uri="{C3380CC4-5D6E-409C-BE32-E72D297353CC}">
              <c16:uniqueId val="{00000004-F1BB-43D6-B84D-D8F3CF1C527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0.05</c:v>
                </c:pt>
                <c:pt idx="4">
                  <c:v>#N/A</c:v>
                </c:pt>
                <c:pt idx="5">
                  <c:v>0</c:v>
                </c:pt>
                <c:pt idx="6">
                  <c:v>#N/A</c:v>
                </c:pt>
                <c:pt idx="7">
                  <c:v>0</c:v>
                </c:pt>
                <c:pt idx="8">
                  <c:v>#N/A</c:v>
                </c:pt>
                <c:pt idx="9">
                  <c:v>0.26</c:v>
                </c:pt>
              </c:numCache>
            </c:numRef>
          </c:val>
          <c:extLst>
            <c:ext xmlns:c16="http://schemas.microsoft.com/office/drawing/2014/chart" uri="{C3380CC4-5D6E-409C-BE32-E72D297353CC}">
              <c16:uniqueId val="{00000005-F1BB-43D6-B84D-D8F3CF1C5277}"/>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1.19</c:v>
                </c:pt>
                <c:pt idx="2">
                  <c:v>#N/A</c:v>
                </c:pt>
                <c:pt idx="3">
                  <c:v>0.98</c:v>
                </c:pt>
                <c:pt idx="4">
                  <c:v>#N/A</c:v>
                </c:pt>
                <c:pt idx="5">
                  <c:v>0.21</c:v>
                </c:pt>
                <c:pt idx="6">
                  <c:v>#N/A</c:v>
                </c:pt>
                <c:pt idx="7">
                  <c:v>0.59</c:v>
                </c:pt>
                <c:pt idx="8">
                  <c:v>#N/A</c:v>
                </c:pt>
                <c:pt idx="9">
                  <c:v>1.33</c:v>
                </c:pt>
              </c:numCache>
            </c:numRef>
          </c:val>
          <c:extLst>
            <c:ext xmlns:c16="http://schemas.microsoft.com/office/drawing/2014/chart" uri="{C3380CC4-5D6E-409C-BE32-E72D297353CC}">
              <c16:uniqueId val="{00000006-F1BB-43D6-B84D-D8F3CF1C52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2.33</c:v>
                </c:pt>
                <c:pt idx="4">
                  <c:v>#N/A</c:v>
                </c:pt>
                <c:pt idx="5">
                  <c:v>0.28000000000000003</c:v>
                </c:pt>
                <c:pt idx="6">
                  <c:v>#N/A</c:v>
                </c:pt>
                <c:pt idx="7">
                  <c:v>1.52</c:v>
                </c:pt>
                <c:pt idx="8">
                  <c:v>#N/A</c:v>
                </c:pt>
                <c:pt idx="9">
                  <c:v>2.91</c:v>
                </c:pt>
              </c:numCache>
            </c:numRef>
          </c:val>
          <c:extLst>
            <c:ext xmlns:c16="http://schemas.microsoft.com/office/drawing/2014/chart" uri="{C3380CC4-5D6E-409C-BE32-E72D297353CC}">
              <c16:uniqueId val="{00000007-F1BB-43D6-B84D-D8F3CF1C52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c:v>
                </c:pt>
                <c:pt idx="2">
                  <c:v>#N/A</c:v>
                </c:pt>
                <c:pt idx="3">
                  <c:v>9.24</c:v>
                </c:pt>
                <c:pt idx="4">
                  <c:v>#N/A</c:v>
                </c:pt>
                <c:pt idx="5">
                  <c:v>8.36</c:v>
                </c:pt>
                <c:pt idx="6">
                  <c:v>#N/A</c:v>
                </c:pt>
                <c:pt idx="7">
                  <c:v>7.91</c:v>
                </c:pt>
                <c:pt idx="8">
                  <c:v>#N/A</c:v>
                </c:pt>
                <c:pt idx="9">
                  <c:v>7.3</c:v>
                </c:pt>
              </c:numCache>
            </c:numRef>
          </c:val>
          <c:extLst>
            <c:ext xmlns:c16="http://schemas.microsoft.com/office/drawing/2014/chart" uri="{C3380CC4-5D6E-409C-BE32-E72D297353CC}">
              <c16:uniqueId val="{00000008-F1BB-43D6-B84D-D8F3CF1C5277}"/>
            </c:ext>
          </c:extLst>
        </c:ser>
        <c:ser>
          <c:idx val="9"/>
          <c:order val="9"/>
          <c:tx>
            <c:strRef>
              <c:f>データシート!$A$36</c:f>
              <c:strCache>
                <c:ptCount val="1"/>
                <c:pt idx="0">
                  <c:v>分譲宅地造成事業会計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0.32</c:v>
                </c:pt>
                <c:pt idx="1">
                  <c:v>#N/A</c:v>
                </c:pt>
                <c:pt idx="2">
                  <c:v>0.26</c:v>
                </c:pt>
                <c:pt idx="3">
                  <c:v>#N/A</c:v>
                </c:pt>
                <c:pt idx="4">
                  <c:v>0.21</c:v>
                </c:pt>
                <c:pt idx="5">
                  <c:v>#N/A</c:v>
                </c:pt>
                <c:pt idx="6">
                  <c:v>0.19</c:v>
                </c:pt>
                <c:pt idx="7">
                  <c:v>#N/A</c:v>
                </c:pt>
                <c:pt idx="8">
                  <c:v>0.16</c:v>
                </c:pt>
                <c:pt idx="9">
                  <c:v>#N/A</c:v>
                </c:pt>
              </c:numCache>
            </c:numRef>
          </c:val>
          <c:extLst>
            <c:ext xmlns:c16="http://schemas.microsoft.com/office/drawing/2014/chart" uri="{C3380CC4-5D6E-409C-BE32-E72D297353CC}">
              <c16:uniqueId val="{00000009-F1BB-43D6-B84D-D8F3CF1C5277}"/>
            </c:ext>
          </c:extLst>
        </c:ser>
        <c:dLbls>
          <c:showLegendKey val="0"/>
          <c:showVal val="0"/>
          <c:showCatName val="0"/>
          <c:showSerName val="0"/>
          <c:showPercent val="0"/>
          <c:showBubbleSize val="0"/>
        </c:dLbls>
        <c:gapWidth val="150"/>
        <c:overlap val="100"/>
        <c:axId val="112349952"/>
        <c:axId val="112351488"/>
      </c:barChart>
      <c:catAx>
        <c:axId val="1123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51488"/>
        <c:crosses val="autoZero"/>
        <c:auto val="1"/>
        <c:lblAlgn val="ctr"/>
        <c:lblOffset val="100"/>
        <c:tickLblSkip val="1"/>
        <c:tickMarkSkip val="1"/>
        <c:noMultiLvlLbl val="0"/>
      </c:catAx>
      <c:valAx>
        <c:axId val="1123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4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517</c:v>
                </c:pt>
                <c:pt idx="5">
                  <c:v>517</c:v>
                </c:pt>
                <c:pt idx="8">
                  <c:v>507</c:v>
                </c:pt>
                <c:pt idx="11">
                  <c:v>493</c:v>
                </c:pt>
                <c:pt idx="14">
                  <c:v>478</c:v>
                </c:pt>
              </c:numCache>
            </c:numRef>
          </c:val>
          <c:extLst>
            <c:ext xmlns:c16="http://schemas.microsoft.com/office/drawing/2014/chart" uri="{C3380CC4-5D6E-409C-BE32-E72D297353CC}">
              <c16:uniqueId val="{00000000-D985-422E-A099-27B117F0F5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D985-422E-A099-27B117F0F5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85-422E-A099-27B117F0F5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8</c:v>
                </c:pt>
                <c:pt idx="6">
                  <c:v>13</c:v>
                </c:pt>
                <c:pt idx="9">
                  <c:v>15</c:v>
                </c:pt>
                <c:pt idx="12">
                  <c:v>13</c:v>
                </c:pt>
              </c:numCache>
            </c:numRef>
          </c:val>
          <c:extLst>
            <c:ext xmlns:c16="http://schemas.microsoft.com/office/drawing/2014/chart" uri="{C3380CC4-5D6E-409C-BE32-E72D297353CC}">
              <c16:uniqueId val="{00000003-D985-422E-A099-27B117F0F5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210</c:v>
                </c:pt>
                <c:pt idx="3">
                  <c:v>209</c:v>
                </c:pt>
                <c:pt idx="6">
                  <c:v>206</c:v>
                </c:pt>
                <c:pt idx="9">
                  <c:v>199</c:v>
                </c:pt>
                <c:pt idx="12">
                  <c:v>222</c:v>
                </c:pt>
              </c:numCache>
            </c:numRef>
          </c:val>
          <c:extLst>
            <c:ext xmlns:c16="http://schemas.microsoft.com/office/drawing/2014/chart" uri="{C3380CC4-5D6E-409C-BE32-E72D297353CC}">
              <c16:uniqueId val="{00000004-D985-422E-A099-27B117F0F5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5-422E-A099-27B117F0F5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5-422E-A099-27B117F0F5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629</c:v>
                </c:pt>
                <c:pt idx="3">
                  <c:v>589</c:v>
                </c:pt>
                <c:pt idx="6">
                  <c:v>581</c:v>
                </c:pt>
                <c:pt idx="9">
                  <c:v>524</c:v>
                </c:pt>
                <c:pt idx="12">
                  <c:v>449</c:v>
                </c:pt>
              </c:numCache>
            </c:numRef>
          </c:val>
          <c:extLst>
            <c:ext xmlns:c16="http://schemas.microsoft.com/office/drawing/2014/chart" uri="{C3380CC4-5D6E-409C-BE32-E72D297353CC}">
              <c16:uniqueId val="{00000007-D985-422E-A099-27B117F0F534}"/>
            </c:ext>
          </c:extLst>
        </c:ser>
        <c:dLbls>
          <c:showLegendKey val="0"/>
          <c:showVal val="0"/>
          <c:showCatName val="0"/>
          <c:showSerName val="0"/>
          <c:showPercent val="0"/>
          <c:showBubbleSize val="0"/>
        </c:dLbls>
        <c:gapWidth val="100"/>
        <c:overlap val="100"/>
        <c:axId val="88879488"/>
        <c:axId val="8888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332</c:v>
                </c:pt>
                <c:pt idx="2">
                  <c:v>#N/A</c:v>
                </c:pt>
                <c:pt idx="3">
                  <c:v>#N/A</c:v>
                </c:pt>
                <c:pt idx="4">
                  <c:v>289</c:v>
                </c:pt>
                <c:pt idx="5">
                  <c:v>#N/A</c:v>
                </c:pt>
                <c:pt idx="6">
                  <c:v>#N/A</c:v>
                </c:pt>
                <c:pt idx="7">
                  <c:v>293</c:v>
                </c:pt>
                <c:pt idx="8">
                  <c:v>#N/A</c:v>
                </c:pt>
                <c:pt idx="9">
                  <c:v>#N/A</c:v>
                </c:pt>
                <c:pt idx="10">
                  <c:v>246</c:v>
                </c:pt>
                <c:pt idx="11">
                  <c:v>#N/A</c:v>
                </c:pt>
                <c:pt idx="12">
                  <c:v>#N/A</c:v>
                </c:pt>
                <c:pt idx="13">
                  <c:v>207</c:v>
                </c:pt>
                <c:pt idx="14">
                  <c:v>#N/A</c:v>
                </c:pt>
              </c:numCache>
            </c:numRef>
          </c:val>
          <c:smooth val="0"/>
          <c:extLst>
            <c:ext xmlns:c16="http://schemas.microsoft.com/office/drawing/2014/chart" uri="{C3380CC4-5D6E-409C-BE32-E72D297353CC}">
              <c16:uniqueId val="{00000008-D985-422E-A099-27B117F0F534}"/>
            </c:ext>
          </c:extLst>
        </c:ser>
        <c:dLbls>
          <c:showLegendKey val="0"/>
          <c:showVal val="0"/>
          <c:showCatName val="0"/>
          <c:showSerName val="0"/>
          <c:showPercent val="0"/>
          <c:showBubbleSize val="0"/>
        </c:dLbls>
        <c:marker val="1"/>
        <c:smooth val="0"/>
        <c:axId val="88879488"/>
        <c:axId val="88881408"/>
      </c:lineChart>
      <c:catAx>
        <c:axId val="888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81408"/>
        <c:crosses val="autoZero"/>
        <c:auto val="1"/>
        <c:lblAlgn val="ctr"/>
        <c:lblOffset val="100"/>
        <c:tickLblSkip val="1"/>
        <c:tickMarkSkip val="1"/>
        <c:noMultiLvlLbl val="0"/>
      </c:catAx>
      <c:valAx>
        <c:axId val="888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4766</c:v>
                </c:pt>
                <c:pt idx="5">
                  <c:v>4790</c:v>
                </c:pt>
                <c:pt idx="8">
                  <c:v>5056</c:v>
                </c:pt>
                <c:pt idx="11">
                  <c:v>5458</c:v>
                </c:pt>
                <c:pt idx="14">
                  <c:v>5665</c:v>
                </c:pt>
              </c:numCache>
            </c:numRef>
          </c:val>
          <c:extLst>
            <c:ext xmlns:c16="http://schemas.microsoft.com/office/drawing/2014/chart" uri="{C3380CC4-5D6E-409C-BE32-E72D297353CC}">
              <c16:uniqueId val="{00000000-3255-4E83-B504-A83623FA7D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c:v>
                </c:pt>
                <c:pt idx="5">
                  <c:v>56</c:v>
                </c:pt>
                <c:pt idx="8">
                  <c:v>34</c:v>
                </c:pt>
                <c:pt idx="11">
                  <c:v>11</c:v>
                </c:pt>
                <c:pt idx="14">
                  <c:v>3</c:v>
                </c:pt>
              </c:numCache>
            </c:numRef>
          </c:val>
          <c:extLst>
            <c:ext xmlns:c16="http://schemas.microsoft.com/office/drawing/2014/chart" uri="{C3380CC4-5D6E-409C-BE32-E72D297353CC}">
              <c16:uniqueId val="{00000001-3255-4E83-B504-A83623FA7D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1831</c:v>
                </c:pt>
                <c:pt idx="5">
                  <c:v>1996</c:v>
                </c:pt>
                <c:pt idx="8">
                  <c:v>2209</c:v>
                </c:pt>
                <c:pt idx="11">
                  <c:v>1988</c:v>
                </c:pt>
                <c:pt idx="14">
                  <c:v>2285</c:v>
                </c:pt>
              </c:numCache>
            </c:numRef>
          </c:val>
          <c:extLst>
            <c:ext xmlns:c16="http://schemas.microsoft.com/office/drawing/2014/chart" uri="{C3380CC4-5D6E-409C-BE32-E72D297353CC}">
              <c16:uniqueId val="{00000002-3255-4E83-B504-A83623FA7D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5-4E83-B504-A83623FA7D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5-4E83-B504-A83623FA7D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5-4E83-B504-A83623FA7D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784</c:v>
                </c:pt>
                <c:pt idx="3">
                  <c:v>889</c:v>
                </c:pt>
                <c:pt idx="6">
                  <c:v>813</c:v>
                </c:pt>
                <c:pt idx="9">
                  <c:v>745</c:v>
                </c:pt>
                <c:pt idx="12">
                  <c:v>660</c:v>
                </c:pt>
              </c:numCache>
            </c:numRef>
          </c:val>
          <c:extLst>
            <c:ext xmlns:c16="http://schemas.microsoft.com/office/drawing/2014/chart" uri="{C3380CC4-5D6E-409C-BE32-E72D297353CC}">
              <c16:uniqueId val="{00000006-3255-4E83-B504-A83623FA7D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c:v>
                </c:pt>
                <c:pt idx="3">
                  <c:v>50</c:v>
                </c:pt>
                <c:pt idx="6">
                  <c:v>67</c:v>
                </c:pt>
                <c:pt idx="9">
                  <c:v>103</c:v>
                </c:pt>
                <c:pt idx="12">
                  <c:v>93</c:v>
                </c:pt>
              </c:numCache>
            </c:numRef>
          </c:val>
          <c:extLst>
            <c:ext xmlns:c16="http://schemas.microsoft.com/office/drawing/2014/chart" uri="{C3380CC4-5D6E-409C-BE32-E72D297353CC}">
              <c16:uniqueId val="{00000007-3255-4E83-B504-A83623FA7D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2089</c:v>
                </c:pt>
                <c:pt idx="3">
                  <c:v>1945</c:v>
                </c:pt>
                <c:pt idx="6">
                  <c:v>1839</c:v>
                </c:pt>
                <c:pt idx="9">
                  <c:v>1707</c:v>
                </c:pt>
                <c:pt idx="12">
                  <c:v>1688</c:v>
                </c:pt>
              </c:numCache>
            </c:numRef>
          </c:val>
          <c:extLst>
            <c:ext xmlns:c16="http://schemas.microsoft.com/office/drawing/2014/chart" uri="{C3380CC4-5D6E-409C-BE32-E72D297353CC}">
              <c16:uniqueId val="{00000008-3255-4E83-B504-A83623FA7D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55-4E83-B504-A83623FA7D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3946</c:v>
                </c:pt>
                <c:pt idx="3">
                  <c:v>4151</c:v>
                </c:pt>
                <c:pt idx="6">
                  <c:v>4081</c:v>
                </c:pt>
                <c:pt idx="9">
                  <c:v>4106</c:v>
                </c:pt>
                <c:pt idx="12">
                  <c:v>5210</c:v>
                </c:pt>
              </c:numCache>
            </c:numRef>
          </c:val>
          <c:extLst>
            <c:ext xmlns:c16="http://schemas.microsoft.com/office/drawing/2014/chart" uri="{C3380CC4-5D6E-409C-BE32-E72D297353CC}">
              <c16:uniqueId val="{0000000A-3255-4E83-B504-A83623FA7D12}"/>
            </c:ext>
          </c:extLst>
        </c:ser>
        <c:dLbls>
          <c:showLegendKey val="0"/>
          <c:showVal val="0"/>
          <c:showCatName val="0"/>
          <c:showSerName val="0"/>
          <c:showPercent val="0"/>
          <c:showBubbleSize val="0"/>
        </c:dLbls>
        <c:gapWidth val="100"/>
        <c:overlap val="100"/>
        <c:axId val="3238144"/>
        <c:axId val="324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208</c:v>
                </c:pt>
                <c:pt idx="2">
                  <c:v>#N/A</c:v>
                </c:pt>
                <c:pt idx="3">
                  <c:v>#N/A</c:v>
                </c:pt>
                <c:pt idx="4">
                  <c:v>192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5-4E83-B504-A83623FA7D12}"/>
            </c:ext>
          </c:extLst>
        </c:ser>
        <c:dLbls>
          <c:showLegendKey val="0"/>
          <c:showVal val="0"/>
          <c:showCatName val="0"/>
          <c:showSerName val="0"/>
          <c:showPercent val="0"/>
          <c:showBubbleSize val="0"/>
        </c:dLbls>
        <c:marker val="1"/>
        <c:smooth val="0"/>
        <c:axId val="3238144"/>
        <c:axId val="3240320"/>
      </c:lineChart>
      <c:catAx>
        <c:axId val="32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0320"/>
        <c:crosses val="autoZero"/>
        <c:auto val="1"/>
        <c:lblAlgn val="ctr"/>
        <c:lblOffset val="100"/>
        <c:tickLblSkip val="1"/>
        <c:tickMarkSkip val="1"/>
        <c:noMultiLvlLbl val="0"/>
      </c:catAx>
      <c:valAx>
        <c:axId val="324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{2E76971D-C86B-47C4-92CA-5ECE7DA5813C}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8DB-453A-8C3D-8ACF9E8542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{7DDBC992-0A7C-4D6A-9FC1-D9AC90E0F98E}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8DB-453A-8C3D-8ACF9E8542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{F08919BE-8C53-4A29-989D-B87B1CFC77D8}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8DB-453A-8C3D-8ACF9E8542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{E06A7CB8-1ED5-4BDA-B065-3A63A4EB8D0B}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8DB-453A-8C3D-8ACF9E8542E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{44987FBB-405D-48EB-8EC8-20C6E98836A2}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8DB-453A-8C3D-8ACF9E8542E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DB-453A-8C3D-8ACF9E8542E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{D475EA84-0A06-414A-BEAD-4EFE47C0D7BF}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8DB-453A-8C3D-8ACF9E8542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{F361FCBE-21F6-4B44-8A21-B26B60840B20}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8DB-453A-8C3D-8ACF9E8542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{9C3B3264-B52A-4788-A61D-24EC7567FAF2}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8DB-453A-8C3D-8ACF9E8542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{E9A3C77A-83B6-41F6-AD70-6C107BF9067B}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8DB-453A-8C3D-8ACF9E8542E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{8FB6F720-A3C6-4C68-B60D-BACDAFBA2083}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8DB-453A-8C3D-8ACF9E8542E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8DB-453A-8C3D-8ACF9E8542E2}"/>
            </c:ext>
          </c:extLst>
        </c:ser>
        <c:dLbls>
          <c:showLegendKey val="0"/>
          <c:showVal val="0"/>
          <c:showCatName val="0"/>
          <c:showSerName val="0"/>
          <c:showPercent val="0"/>
          <c:showBubbleSize val="0"/>
        </c:dLbls>
        <c:axId val="80828288"/>
        <c:axId val="80846848"/>
      </c:scatterChart>
      <c:valAx>
        <c:axId val="80828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846848"/>
        <c:crosses val="autoZero"/>
        <c:crossBetween val="midCat"/>
      </c:valAx>
      <c:valAx>
        <c:axId val="80846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82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{0B60EB6F-DCA7-4DF2-9FD9-4631B99D45C6}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25D-492F-B2FA-CADF75C5EC1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{A6FA2D51-4807-43AF-AE30-5CDD7FD604EE}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25D-492F-B2FA-CADF75C5EC1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{5E8A4E3E-6D76-423E-AD00-70E022F1C9FE}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25D-492F-B2FA-CADF75C5EC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{5CE744CD-DF4C-4094-B442-E0C319F5641A}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25D-492F-B2FA-CADF75C5EC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{10B87742-BF1C-4BCA-9357-44D86F7563BB}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25D-492F-B2FA-CADF75C5EC1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13.1</c:v>
                </c:pt>
                <c:pt idx="2">
                  <c:v>12.2</c:v>
                </c:pt>
                <c:pt idx="3">
                  <c:v>11.2</c:v>
                </c:pt>
                <c:pt idx="4">
                  <c:v>10.1</c:v>
                </c:pt>
              </c:numCache>
            </c:numRef>
          </c:xVal>
          <c:yVal>
            <c:numRef>
              <c:f>公会計指標分析・財政指標組合せ分析表!$K$73:$O$73</c:f>
              <c:numCache>
                <c:formatCode>#,##0.0;"▲ "#,##0.0</c:formatCode>
                <c:ptCount val="5"/>
                <c:pt idx="0">
                  <c:v>8.3000000000000007</c:v>
                </c:pt>
                <c:pt idx="1">
                  <c:v>7.7</c:v>
                </c:pt>
              </c:numCache>
            </c:numRef>
          </c:yVal>
          <c:smooth val="0"/>
          <c:extLst>
            <c:ext xmlns:c16="http://schemas.microsoft.com/office/drawing/2014/chart" uri="{C3380CC4-5D6E-409C-BE32-E72D297353CC}">
              <c16:uniqueId val="{00000005-125D-492F-B2FA-CADF75C5EC1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{582D0F51-E59D-4F10-885C-181B2222FDBD}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25D-492F-B2FA-CADF75C5EC1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{C2F189B9-3362-4E57-A1D6-05AF479195A2}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25D-492F-B2FA-CADF75C5EC1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{C43B2494-47C9-4E7B-9AA1-153EA74926B7}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25D-492F-B2FA-CADF75C5EC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{5F06A2E1-43E7-43E0-8B32-CD109C3E8885}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25D-492F-B2FA-CADF75C5EC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{4AA5EC0E-8F5C-4A09-A73B-25BA9C8D31D0}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25D-492F-B2FA-CADF75C5EC1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extLst>
            <c:ext xmlns:c16="http://schemas.microsoft.com/office/drawing/2014/chart" uri="{C3380CC4-5D6E-409C-BE32-E72D297353CC}">
              <c16:uniqueId val="{0000000B-125D-492F-B2FA-CADF75C5EC19}"/>
            </c:ext>
          </c:extLst>
        </c:ser>
        <c:dLbls>
          <c:showLegendKey val="0"/>
          <c:showVal val="0"/>
          <c:showCatName val="0"/>
          <c:showSerName val="0"/>
          <c:showPercent val="0"/>
          <c:showBubbleSize val="0"/>
        </c:dLbls>
        <c:axId val="80438784"/>
        <c:axId val="80440320"/>
      </c:scatterChart>
      <c:valAx>
        <c:axId val="80438784"/>
        <c:scaling>
          <c:orientation val="minMax"/>
          <c:max val="15.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40320"/>
        <c:crosses val="autoZero"/>
        <c:crossBetween val="midCat"/>
      </c:valAx>
      <c:valAx>
        <c:axId val="8044032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3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a:t>
          </a:r>
          <a:r>
            <a:rPr kumimoji="1" lang="ja-JP" altLang="en-US" sz="1300" baseline="0">
              <a:latin typeface="+mn-ea"/>
              <a:ea typeface="+mn-ea"/>
            </a:rPr>
            <a:t>の減少や全国平均を上回る高齢化率（平成</a:t>
          </a:r>
          <a:r>
            <a:rPr kumimoji="1" lang="en-US" altLang="ja-JP" sz="1300" baseline="0">
              <a:latin typeface="+mn-ea"/>
              <a:ea typeface="+mn-ea"/>
            </a:rPr>
            <a:t>27</a:t>
          </a:r>
          <a:r>
            <a:rPr kumimoji="1" lang="ja-JP" altLang="en-US" sz="1300" baseline="0">
              <a:latin typeface="+mn-ea"/>
              <a:ea typeface="+mn-ea"/>
            </a:rPr>
            <a:t>年</a:t>
          </a:r>
          <a:r>
            <a:rPr kumimoji="1" lang="en-US" altLang="ja-JP" sz="1300" baseline="0">
              <a:latin typeface="+mn-ea"/>
              <a:ea typeface="+mn-ea"/>
            </a:rPr>
            <a:t>10</a:t>
          </a:r>
          <a:r>
            <a:rPr kumimoji="1" lang="ja-JP" altLang="en-US" sz="1300" baseline="0">
              <a:latin typeface="+mn-ea"/>
              <a:ea typeface="+mn-ea"/>
            </a:rPr>
            <a:t>月現在の全国平均</a:t>
          </a:r>
          <a:r>
            <a:rPr kumimoji="1" lang="en-US" altLang="ja-JP" sz="1300" baseline="0">
              <a:latin typeface="+mn-ea"/>
              <a:ea typeface="+mn-ea"/>
            </a:rPr>
            <a:t>26.7</a:t>
          </a:r>
          <a:r>
            <a:rPr kumimoji="1" lang="ja-JP" altLang="en-US" sz="1300" baseline="0">
              <a:latin typeface="+mn-ea"/>
              <a:ea typeface="+mn-ea"/>
            </a:rPr>
            <a:t>％、三朝町</a:t>
          </a:r>
          <a:r>
            <a:rPr kumimoji="1" lang="en-US" altLang="ja-JP" sz="1300" baseline="0">
              <a:latin typeface="+mn-ea"/>
              <a:ea typeface="+mn-ea"/>
            </a:rPr>
            <a:t>35.9</a:t>
          </a:r>
          <a:r>
            <a:rPr kumimoji="1" lang="ja-JP" altLang="en-US" sz="1300" baseline="0">
              <a:latin typeface="+mn-ea"/>
              <a:ea typeface="+mn-ea"/>
            </a:rPr>
            <a:t>％）に加え、長引く景気低迷で町税が減少基調にあることや、地価の下落等による固定資産税の減などで、依然として類似団体平均を大きく下回る結果となっています。</a:t>
          </a:r>
          <a:endParaRPr kumimoji="1" lang="en-US" altLang="ja-JP" sz="1300" baseline="0">
            <a:latin typeface="+mn-ea"/>
            <a:ea typeface="+mn-ea"/>
          </a:endParaRPr>
        </a:p>
        <a:p>
          <a:r>
            <a:rPr kumimoji="1" lang="ja-JP" altLang="en-US" sz="1300" baseline="0">
              <a:latin typeface="+mn-ea"/>
              <a:ea typeface="+mn-ea"/>
            </a:rPr>
            <a:t>　今後も事務事業の効率化や町税の徴収強化に加え、人口増加や産業の活性化など指数の向上とまちの活力</a:t>
          </a:r>
          <a:r>
            <a:rPr kumimoji="1" lang="ja-JP" altLang="en-US" sz="1300" baseline="0">
              <a:latin typeface="ＭＳ Ｐゴシック"/>
            </a:rPr>
            <a:t>再生にも継続して取り組むこととしています。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昨年度から</a:t>
          </a:r>
          <a:r>
            <a:rPr kumimoji="1" lang="en-US" altLang="ja-JP" sz="1200">
              <a:latin typeface="+mn-ea"/>
              <a:ea typeface="+mn-ea"/>
            </a:rPr>
            <a:t>0.3</a:t>
          </a:r>
          <a:r>
            <a:rPr kumimoji="1" lang="ja-JP" altLang="en-US" sz="1200">
              <a:latin typeface="+mn-ea"/>
              <a:ea typeface="+mn-ea"/>
            </a:rPr>
            <a:t>ポイント改善し、引き続き全国平均、鳥取県平均を下回る結果となりました。要因として、支出面では社会保障費が増額傾向にある一方、償還ピークを過ぎた公債費が年々減少しており、収入面では普通交付税で「まち・ひと・しごと創生」の新設や、社会保障財源となる地方消費税交付金が増額となるなど、全体では経常収入一般財源の伸びが大きく比率は改善傾向となっています。今後は過疎債等の大型事業の元金償還が始まることや、税収の減少も見込まれているため、引き続き経費削減と町税の適正課税・徴収を進めていくことが必要となっています。</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32004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6901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15113</xdr:rowOff>
    </xdr:from>
    <xdr:to>
      <xdr:col>6</xdr:col>
      <xdr:colOff>0</xdr:colOff>
      <xdr:row>65</xdr:row>
      <xdr:rowOff>32004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593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15113</xdr:rowOff>
    </xdr:from>
    <xdr:to>
      <xdr:col>4</xdr:col>
      <xdr:colOff>482600</xdr:colOff>
      <xdr:row>65</xdr:row>
      <xdr:rowOff>22352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5936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22352</xdr:rowOff>
    </xdr:from>
    <xdr:to>
      <xdr:col>3</xdr:col>
      <xdr:colOff>279400</xdr:colOff>
      <xdr:row>65</xdr:row>
      <xdr:rowOff>27178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6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161942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92981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135763</xdr:rowOff>
    </xdr:from>
    <xdr:to>
      <xdr:col>4</xdr:col>
      <xdr:colOff>533400</xdr:colOff>
      <xdr:row>65</xdr:row>
      <xdr:rowOff>65913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76090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143002</xdr:rowOff>
    </xdr:from>
    <xdr:to>
      <xdr:col>3</xdr:col>
      <xdr:colOff>330200</xdr:colOff>
      <xdr:row>65</xdr:row>
      <xdr:rowOff>73152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83329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[218,991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昨年度から増額し、鳥取県平均も大きく上回る結果となっています。</a:t>
          </a:r>
          <a:endParaRPr kumimoji="1" lang="en-US" altLang="ja-JP" sz="1300">
            <a:latin typeface="+mn-ea"/>
            <a:ea typeface="+mn-ea"/>
          </a:endParaRPr>
        </a:p>
        <a:p>
          <a:r>
            <a:rPr kumimoji="1" lang="ja-JP" altLang="en-US" sz="1300">
              <a:latin typeface="+mn-ea"/>
              <a:ea typeface="+mn-ea"/>
            </a:rPr>
            <a:t>　要因として、職員数の１名減や前年度には衆議院議員選挙が執行されたことから人件費は減少（約</a:t>
          </a:r>
          <a:r>
            <a:rPr kumimoji="1" lang="en-US" altLang="ja-JP" sz="1300">
              <a:latin typeface="+mn-ea"/>
              <a:ea typeface="+mn-ea"/>
            </a:rPr>
            <a:t>7</a:t>
          </a:r>
          <a:r>
            <a:rPr kumimoji="1" lang="ja-JP" altLang="en-US" sz="1300">
              <a:latin typeface="+mn-ea"/>
              <a:ea typeface="+mn-ea"/>
            </a:rPr>
            <a:t>百万円減）となったものの、物件費では平成</a:t>
          </a:r>
          <a:r>
            <a:rPr kumimoji="1" lang="en-US" altLang="ja-JP" sz="1300">
              <a:latin typeface="+mn-ea"/>
              <a:ea typeface="+mn-ea"/>
            </a:rPr>
            <a:t>27</a:t>
          </a:r>
          <a:r>
            <a:rPr kumimoji="1" lang="ja-JP" altLang="en-US" sz="1300">
              <a:latin typeface="+mn-ea"/>
              <a:ea typeface="+mn-ea"/>
            </a:rPr>
            <a:t>年度には「地方創生事業」が本格実施されたことや、少子化対策の拡充、鳥獣被害防止対策の強化など、まちの抱える課題に対して事業を実施したことから増加（約</a:t>
          </a:r>
          <a:r>
            <a:rPr kumimoji="1" lang="en-US" altLang="ja-JP" sz="1300">
              <a:latin typeface="+mn-ea"/>
              <a:ea typeface="+mn-ea"/>
            </a:rPr>
            <a:t>50</a:t>
          </a:r>
          <a:r>
            <a:rPr kumimoji="1" lang="ja-JP" altLang="en-US" sz="1300">
              <a:latin typeface="+mn-ea"/>
              <a:ea typeface="+mn-ea"/>
            </a:rPr>
            <a:t>百万円増）となっています。本町では事務事業の効率化や職員数の見直しなどを合わせて取り組んでいますが、算定基礎となる人口減少の影響が大きく、早急な数値改善には至っていません。</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9092</xdr:rowOff>
    </xdr:from>
    <xdr:to>
      <xdr:col>7</xdr:col>
      <xdr:colOff>152400</xdr:colOff>
      <xdr:row>83</xdr:row>
      <xdr:rowOff>48859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9442"/>
          <a:ext cx="8382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161705</xdr:rowOff>
    </xdr:from>
    <xdr:to>
      <xdr:col>6</xdr:col>
      <xdr:colOff>0</xdr:colOff>
      <xdr:row>83</xdr:row>
      <xdr:rowOff>9092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0605"/>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135334</xdr:rowOff>
    </xdr:from>
    <xdr:to>
      <xdr:col>4</xdr:col>
      <xdr:colOff>482600</xdr:colOff>
      <xdr:row>82</xdr:row>
      <xdr:rowOff>161705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4234"/>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135334</xdr:rowOff>
    </xdr:from>
    <xdr:to>
      <xdr:col>3</xdr:col>
      <xdr:colOff>279400</xdr:colOff>
      <xdr:row>82</xdr:row>
      <xdr:rowOff>144734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94234"/>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169509</xdr:rowOff>
    </xdr:from>
    <xdr:to>
      <xdr:col>7</xdr:col>
      <xdr:colOff>203200</xdr:colOff>
      <xdr:row>83</xdr:row>
      <xdr:rowOff>99659</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218,991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129742</xdr:rowOff>
    </xdr:from>
    <xdr:to>
      <xdr:col>6</xdr:col>
      <xdr:colOff>50800</xdr:colOff>
      <xdr:row>83</xdr:row>
      <xdr:rowOff>59892</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70069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5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110905</xdr:rowOff>
    </xdr:from>
    <xdr:to>
      <xdr:col>4</xdr:col>
      <xdr:colOff>533400</xdr:colOff>
      <xdr:row>83</xdr:row>
      <xdr:rowOff>41055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84534</xdr:rowOff>
    </xdr:from>
    <xdr:to>
      <xdr:col>3</xdr:col>
      <xdr:colOff>330200</xdr:colOff>
      <xdr:row>83</xdr:row>
      <xdr:rowOff>14684</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1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24861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93934</xdr:rowOff>
    </xdr:from>
    <xdr:to>
      <xdr:col>2</xdr:col>
      <xdr:colOff>127000</xdr:colOff>
      <xdr:row>83</xdr:row>
      <xdr:rowOff>24084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1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8861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昨年度より</a:t>
          </a:r>
          <a:r>
            <a:rPr kumimoji="1" lang="en-US" altLang="ja-JP" sz="1300">
              <a:latin typeface="+mn-ea"/>
              <a:ea typeface="+mn-ea"/>
            </a:rPr>
            <a:t>0.7</a:t>
          </a:r>
          <a:r>
            <a:rPr kumimoji="1" lang="ja-JP" altLang="en-US" sz="1300">
              <a:latin typeface="+mn-ea"/>
              <a:ea typeface="+mn-ea"/>
            </a:rPr>
            <a:t>ポイント増加しています。</a:t>
          </a:r>
          <a:endParaRPr kumimoji="1" lang="en-US" altLang="ja-JP" sz="1300">
            <a:latin typeface="+mn-ea"/>
            <a:ea typeface="+mn-ea"/>
          </a:endParaRPr>
        </a:p>
        <a:p>
          <a:r>
            <a:rPr kumimoji="1" lang="ja-JP" altLang="en-US" sz="1300">
              <a:latin typeface="+mn-ea"/>
              <a:ea typeface="+mn-ea"/>
            </a:rPr>
            <a:t>　この要因として、昇格等による職員分布や職員構成の変化が挙げられます。</a:t>
          </a:r>
          <a:endParaRPr kumimoji="1" lang="en-US" altLang="ja-JP" sz="1300">
            <a:latin typeface="+mn-ea"/>
            <a:ea typeface="+mn-ea"/>
          </a:endParaRPr>
        </a:p>
        <a:p>
          <a:r>
            <a:rPr kumimoji="1" lang="ja-JP" altLang="en-US" sz="1300">
              <a:latin typeface="+mn-ea"/>
              <a:ea typeface="+mn-ea"/>
            </a:rPr>
            <a:t>　今後も職員の定員管理</a:t>
          </a:r>
          <a:r>
            <a:rPr kumimoji="1" lang="ja-JP" altLang="en-US" sz="1300">
              <a:latin typeface="ＭＳ Ｐゴシック"/>
            </a:rPr>
            <a:t>と併せて給与の適正化も進めていきます。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682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13546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56739"/>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89</xdr:row>
      <xdr:rowOff>13546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2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人口千人当たりの職員数は</a:t>
          </a:r>
          <a:r>
            <a:rPr kumimoji="1" lang="en-US" altLang="ja-JP" sz="1300">
              <a:latin typeface="+mn-ea"/>
              <a:ea typeface="+mn-ea"/>
            </a:rPr>
            <a:t>12.91</a:t>
          </a:r>
          <a:r>
            <a:rPr kumimoji="1" lang="ja-JP" altLang="en-US" sz="1300">
              <a:latin typeface="+mn-ea"/>
              <a:ea typeface="+mn-ea"/>
            </a:rPr>
            <a:t>人と、昨年度とほぼ横ばいで推移しています。</a:t>
          </a:r>
          <a:endParaRPr kumimoji="1" lang="en-US" altLang="ja-JP" sz="1300">
            <a:latin typeface="+mn-ea"/>
            <a:ea typeface="+mn-ea"/>
          </a:endParaRPr>
        </a:p>
        <a:p>
          <a:r>
            <a:rPr kumimoji="1" lang="ja-JP" altLang="en-US" sz="1300">
              <a:latin typeface="+mn-ea"/>
              <a:ea typeface="+mn-ea"/>
            </a:rPr>
            <a:t>　職員数は減少傾向にありますが、算定基礎となる人口減少の影響が大きく、急激な数値改善は望めない状況にあります。</a:t>
          </a:r>
          <a:endParaRPr kumimoji="1" lang="en-US" altLang="ja-JP" sz="1300">
            <a:latin typeface="+mn-ea"/>
            <a:ea typeface="+mn-ea"/>
          </a:endParaRPr>
        </a:p>
        <a:p>
          <a:r>
            <a:rPr kumimoji="1" lang="ja-JP" altLang="en-US" sz="1300">
              <a:latin typeface="+mn-ea"/>
              <a:ea typeface="+mn-ea"/>
            </a:rPr>
            <a:t>　また、行政サービスは年々拡充傾向にあり、職員一人の抱える業務量も増加しているため、今後も機構改革や事務事業の見直しを行いながら、よりよいサービス提供に</a:t>
          </a:r>
          <a:r>
            <a:rPr kumimoji="1" lang="ja-JP" altLang="en-US" sz="1300">
              <a:latin typeface="ＭＳ Ｐゴシック"/>
            </a:rPr>
            <a:t>努めることとしています。</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154770</xdr:rowOff>
    </xdr:from>
    <xdr:to>
      <xdr:col>24</xdr:col>
      <xdr:colOff>558800</xdr:colOff>
      <xdr:row>61</xdr:row>
      <xdr:rowOff>168444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3220"/>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149944</xdr:rowOff>
    </xdr:from>
    <xdr:to>
      <xdr:col>23</xdr:col>
      <xdr:colOff>406400</xdr:colOff>
      <xdr:row>61</xdr:row>
      <xdr:rowOff>154770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8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130641</xdr:rowOff>
    </xdr:from>
    <xdr:to>
      <xdr:col>22</xdr:col>
      <xdr:colOff>203200</xdr:colOff>
      <xdr:row>61</xdr:row>
      <xdr:rowOff>149944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9091"/>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130641</xdr:rowOff>
    </xdr:from>
    <xdr:to>
      <xdr:col>21</xdr:col>
      <xdr:colOff>0</xdr:colOff>
      <xdr:row>61</xdr:row>
      <xdr:rowOff>142706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890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117644</xdr:rowOff>
    </xdr:from>
    <xdr:to>
      <xdr:col>24</xdr:col>
      <xdr:colOff>609600</xdr:colOff>
      <xdr:row>62</xdr:row>
      <xdr:rowOff>47794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134171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103970</xdr:rowOff>
    </xdr:from>
    <xdr:to>
      <xdr:col>23</xdr:col>
      <xdr:colOff>457200</xdr:colOff>
      <xdr:row>62</xdr:row>
      <xdr:rowOff>34120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18897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99144</xdr:rowOff>
    </xdr:from>
    <xdr:to>
      <xdr:col>22</xdr:col>
      <xdr:colOff>254000</xdr:colOff>
      <xdr:row>62</xdr:row>
      <xdr:rowOff>29294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14071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79841</xdr:rowOff>
    </xdr:from>
    <xdr:to>
      <xdr:col>21</xdr:col>
      <xdr:colOff>50800</xdr:colOff>
      <xdr:row>62</xdr:row>
      <xdr:rowOff>9991</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91906</xdr:rowOff>
    </xdr:from>
    <xdr:to>
      <xdr:col>19</xdr:col>
      <xdr:colOff>533400</xdr:colOff>
      <xdr:row>62</xdr:row>
      <xdr:rowOff>22056</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6833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普通会計では過去の大型事業債や高利率債が順次償還終了を迎えるほか、特別会計（簡易水道事業、下水道事業、集落排水処理事業）への繰出金（公債費相当）も償還ピークを過ぎたことから落ち着き、実質公債費比率は年々改善傾向にあります。</a:t>
          </a:r>
          <a:endParaRPr kumimoji="1" lang="en-US" altLang="ja-JP" sz="1300">
            <a:latin typeface="+mn-ea"/>
            <a:ea typeface="+mn-ea"/>
          </a:endParaRPr>
        </a:p>
        <a:p>
          <a:r>
            <a:rPr kumimoji="1" lang="ja-JP" altLang="en-US" sz="1300">
              <a:latin typeface="+mn-ea"/>
              <a:ea typeface="+mn-ea"/>
            </a:rPr>
            <a:t>　今後も大型事業が予定されていますが、財源には交付税措置の手厚い起債を活用するなど、公債費負担の軽減に努めていく必要があります。</a:t>
          </a:r>
          <a:br>
            <a:rPr kumimoji="1" lang="en-US" altLang="ja-JP" sz="1300">
              <a:latin typeface="+mn-ea"/>
              <a:ea typeface="+mn-ea"/>
            </a:rPr>
          </a:b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141224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9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66294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421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153162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38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45</xdr:row>
      <xdr:rowOff>12954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255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102362</xdr:rowOff>
    </xdr:from>
    <xdr:to>
      <xdr:col>21</xdr:col>
      <xdr:colOff>50800</xdr:colOff>
      <xdr:row>44</xdr:row>
      <xdr:rowOff>32512</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17289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a:t>
          </a:r>
          <a:r>
            <a:rPr kumimoji="1" lang="ja-JP" altLang="en-US" sz="1250">
              <a:latin typeface="+mn-ea"/>
              <a:ea typeface="+mn-ea"/>
            </a:rPr>
            <a:t>前年度に引き続き、将来負担未発生という算定結果となっています。算定要因のうち将来負担額では、職員の退職による退職手当予定額（約</a:t>
          </a:r>
          <a:r>
            <a:rPr kumimoji="1" lang="en-US" altLang="ja-JP" sz="1250">
              <a:latin typeface="+mn-ea"/>
              <a:ea typeface="+mn-ea"/>
            </a:rPr>
            <a:t>85</a:t>
          </a:r>
          <a:r>
            <a:rPr kumimoji="1" lang="ja-JP" altLang="en-US" sz="1250">
              <a:latin typeface="+mn-ea"/>
              <a:ea typeface="+mn-ea"/>
            </a:rPr>
            <a:t>百万円減）や、他会計繰出見込額（約</a:t>
          </a:r>
          <a:r>
            <a:rPr kumimoji="1" lang="en-US" altLang="ja-JP" sz="1250">
              <a:latin typeface="+mn-ea"/>
              <a:ea typeface="+mn-ea"/>
            </a:rPr>
            <a:t>19</a:t>
          </a:r>
          <a:r>
            <a:rPr kumimoji="1" lang="ja-JP" altLang="en-US" sz="1250">
              <a:latin typeface="+mn-ea"/>
              <a:ea typeface="+mn-ea"/>
            </a:rPr>
            <a:t>百万円減）で減少が見込まれる一方、防災行政無線デジタル化など大型事業によって起債残高が急増（約</a:t>
          </a:r>
          <a:r>
            <a:rPr kumimoji="1" lang="en-US" altLang="ja-JP" sz="1250">
              <a:latin typeface="+mn-ea"/>
              <a:ea typeface="+mn-ea"/>
            </a:rPr>
            <a:t>11</a:t>
          </a:r>
          <a:r>
            <a:rPr kumimoji="1" lang="ja-JP" altLang="en-US" sz="1250">
              <a:latin typeface="+mn-ea"/>
              <a:ea typeface="+mn-ea"/>
            </a:rPr>
            <a:t>億円）したため大きく増加しました。また負担解消財源では、減債基金をはじめ基金積立てが進む（約</a:t>
          </a:r>
          <a:r>
            <a:rPr kumimoji="1" lang="en-US" altLang="ja-JP" sz="1250">
              <a:latin typeface="+mn-ea"/>
              <a:ea typeface="+mn-ea"/>
            </a:rPr>
            <a:t>3</a:t>
          </a:r>
          <a:r>
            <a:rPr kumimoji="1" lang="ja-JP" altLang="en-US" sz="1250">
              <a:latin typeface="+mn-ea"/>
              <a:ea typeface="+mn-ea"/>
            </a:rPr>
            <a:t>億円）ほか、公債費のうち普通交付税算入額も増加（約</a:t>
          </a:r>
          <a:r>
            <a:rPr kumimoji="1" lang="en-US" altLang="ja-JP" sz="1250">
              <a:latin typeface="+mn-ea"/>
              <a:ea typeface="+mn-ea"/>
            </a:rPr>
            <a:t>2</a:t>
          </a:r>
          <a:r>
            <a:rPr kumimoji="1" lang="ja-JP" altLang="en-US" sz="1250">
              <a:latin typeface="+mn-ea"/>
              <a:ea typeface="+mn-ea"/>
            </a:rPr>
            <a:t>億円）するなど、将来負担額を上回る財源が確保される見込みとなりました。今後も将来負担軽減のため、可能な限り基金積立を</a:t>
          </a:r>
          <a:r>
            <a:rPr kumimoji="1" lang="ja-JP" altLang="en-US" sz="1250">
              <a:latin typeface="ＭＳ Ｐゴシック"/>
            </a:rPr>
            <a:t>継続する必要があります。</a:t>
          </a:r>
          <a:endParaRPr kumimoji="1" lang="en-US" altLang="ja-JP" sz="12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1391</xdr:rowOff>
    </xdr:from>
    <xdr:to>
      <xdr:col>21</xdr:col>
      <xdr:colOff>0</xdr:colOff>
      <xdr:row>14</xdr:row>
      <xdr:rowOff>8285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016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122041</xdr:rowOff>
    </xdr:from>
    <xdr:to>
      <xdr:col>21</xdr:col>
      <xdr:colOff>50800</xdr:colOff>
      <xdr:row>14</xdr:row>
      <xdr:rowOff>52191</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62368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128935</xdr:rowOff>
    </xdr:from>
    <xdr:to>
      <xdr:col>19</xdr:col>
      <xdr:colOff>533400</xdr:colOff>
      <xdr:row>14</xdr:row>
      <xdr:rowOff>59085</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3462000" y="2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69262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a:t>
          </a:r>
          <a:r>
            <a:rPr kumimoji="1" lang="ja-JP" altLang="en-US" sz="1300">
              <a:latin typeface="+mn-ea"/>
              <a:ea typeface="+mn-ea"/>
            </a:rPr>
            <a:t>員数の１名減（基本給）や退職者数の２名減（退職手当特別負担金）が影響し、</a:t>
          </a:r>
          <a:r>
            <a:rPr kumimoji="1" lang="en-US" altLang="ja-JP" sz="1300">
              <a:latin typeface="+mn-ea"/>
              <a:ea typeface="+mn-ea"/>
            </a:rPr>
            <a:t>0.7</a:t>
          </a:r>
          <a:r>
            <a:rPr kumimoji="1" lang="ja-JP" altLang="en-US" sz="1300">
              <a:latin typeface="+mn-ea"/>
              <a:ea typeface="+mn-ea"/>
            </a:rPr>
            <a:t>ポイントの減少となっています。</a:t>
          </a:r>
          <a:endParaRPr kumimoji="1" lang="en-US" altLang="ja-JP" sz="1300">
            <a:latin typeface="+mn-ea"/>
            <a:ea typeface="+mn-ea"/>
          </a:endParaRPr>
        </a:p>
        <a:p>
          <a:r>
            <a:rPr kumimoji="1" lang="ja-JP" altLang="en-US" sz="1300">
              <a:latin typeface="+mn-ea"/>
              <a:ea typeface="+mn-ea"/>
            </a:rPr>
            <a:t>　職員数の減には限りがあり、大幅な削減（数値改善）は期待できませんが、機構改革や事務事業の効率化、職員の適正配置を行い、よりよい行政サービス</a:t>
          </a:r>
          <a:r>
            <a:rPr kumimoji="1" lang="ja-JP" altLang="en-US" sz="1300">
              <a:latin typeface="ＭＳ Ｐゴシック"/>
            </a:rPr>
            <a:t>の提供に努めていきます。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経常経費分で</a:t>
          </a:r>
          <a:r>
            <a:rPr kumimoji="1" lang="ja-JP" altLang="en-US" sz="1300">
              <a:latin typeface="+mn-ea"/>
              <a:ea typeface="+mn-ea"/>
            </a:rPr>
            <a:t>は大きな変動（約</a:t>
          </a:r>
          <a:r>
            <a:rPr kumimoji="1" lang="en-US" altLang="ja-JP" sz="1300">
              <a:latin typeface="+mn-ea"/>
              <a:ea typeface="+mn-ea"/>
            </a:rPr>
            <a:t>1</a:t>
          </a:r>
          <a:r>
            <a:rPr kumimoji="1" lang="ja-JP" altLang="en-US" sz="1300">
              <a:latin typeface="+mn-ea"/>
              <a:ea typeface="+mn-ea"/>
            </a:rPr>
            <a:t>百万円増）はなく、昨年度からほぼ横ばいの</a:t>
          </a:r>
          <a:r>
            <a:rPr kumimoji="1" lang="en-US" altLang="ja-JP" sz="1300">
              <a:latin typeface="+mn-ea"/>
              <a:ea typeface="+mn-ea"/>
            </a:rPr>
            <a:t>11.0</a:t>
          </a:r>
          <a:r>
            <a:rPr kumimoji="1" lang="ja-JP" altLang="en-US" sz="1300">
              <a:latin typeface="+mn-ea"/>
              <a:ea typeface="+mn-ea"/>
            </a:rPr>
            <a:t>％となっています。</a:t>
          </a:r>
          <a:endParaRPr kumimoji="1" lang="en-US" altLang="ja-JP" sz="1300">
            <a:latin typeface="+mn-ea"/>
            <a:ea typeface="+mn-ea"/>
          </a:endParaRPr>
        </a:p>
        <a:p>
          <a:r>
            <a:rPr kumimoji="1" lang="ja-JP" altLang="en-US" sz="1300">
              <a:latin typeface="+mn-ea"/>
              <a:ea typeface="+mn-ea"/>
            </a:rPr>
            <a:t>　事業実施には国・県の補助事業を活用して実施していますが、独自施策など単独事業として取り組むものも多く、今後も事務事業の見直し等により効率的で効果的</a:t>
          </a:r>
          <a:r>
            <a:rPr kumimoji="1" lang="ja-JP" altLang="en-US" sz="1300">
              <a:latin typeface="ＭＳ Ｐゴシック"/>
            </a:rPr>
            <a:t>な行政サービスの提供に努めていきます。</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7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15</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社会保障施策</a:t>
          </a:r>
          <a:r>
            <a:rPr kumimoji="1" lang="ja-JP" altLang="en-US" sz="1300">
              <a:latin typeface="+mn-ea"/>
              <a:ea typeface="+mn-ea"/>
            </a:rPr>
            <a:t>の対象者の増加や、保険事業会計での給付費増に伴う繰出金の増額などのため、昨年度と比較し</a:t>
          </a:r>
          <a:r>
            <a:rPr kumimoji="1" lang="en-US" altLang="ja-JP" sz="1300">
              <a:latin typeface="+mn-ea"/>
              <a:ea typeface="+mn-ea"/>
            </a:rPr>
            <a:t>0.5</a:t>
          </a:r>
          <a:r>
            <a:rPr kumimoji="1" lang="ja-JP" altLang="en-US" sz="1300">
              <a:latin typeface="+mn-ea"/>
              <a:ea typeface="+mn-ea"/>
            </a:rPr>
            <a:t>ポイントの増（約</a:t>
          </a:r>
          <a:r>
            <a:rPr kumimoji="1" lang="en-US" altLang="ja-JP" sz="1300">
              <a:latin typeface="+mn-ea"/>
              <a:ea typeface="+mn-ea"/>
            </a:rPr>
            <a:t>20</a:t>
          </a:r>
          <a:r>
            <a:rPr kumimoji="1" lang="ja-JP" altLang="en-US" sz="1300">
              <a:latin typeface="+mn-ea"/>
              <a:ea typeface="+mn-ea"/>
            </a:rPr>
            <a:t>百万円増）となっています。</a:t>
          </a:r>
          <a:endParaRPr kumimoji="1" lang="en-US" altLang="ja-JP" sz="1300">
            <a:latin typeface="+mn-ea"/>
            <a:ea typeface="+mn-ea"/>
          </a:endParaRPr>
        </a:p>
        <a:p>
          <a:r>
            <a:rPr kumimoji="1" lang="ja-JP" altLang="en-US" sz="1300">
              <a:latin typeface="+mn-ea"/>
              <a:ea typeface="+mn-ea"/>
            </a:rPr>
            <a:t>　社会保障費施策等は年々拡充（増額）傾向にあり、必要不可欠なサービスとなっているため、今後はその財源確保についても検討していく必要があります</a:t>
          </a:r>
          <a:r>
            <a:rPr kumimoji="1" lang="ja-JP" altLang="en-US" sz="1300">
              <a:latin typeface="ＭＳ Ｐゴシック"/>
            </a:rPr>
            <a:t>。</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その他分では、昨年度</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ポイント</a:t>
          </a:r>
          <a:r>
            <a:rPr kumimoji="1" lang="ja-JP" altLang="en-US" sz="1300">
              <a:solidFill>
                <a:schemeClr val="dk1"/>
              </a:solidFill>
              <a:effectLst/>
              <a:latin typeface="+mn-lt"/>
              <a:ea typeface="+mn-ea"/>
              <a:cs typeface="+mn-cs"/>
            </a:rPr>
            <a:t>増加し類似団体平均、県平均を上回る結果となりました。経費内訳では、国民健康保険や介護保険事業に対する繰出金（給付費等）が増加（繰出金全体で</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83</a:t>
          </a:r>
          <a:r>
            <a:rPr kumimoji="1" lang="ja-JP" altLang="en-US" sz="1300">
              <a:solidFill>
                <a:schemeClr val="dk1"/>
              </a:solidFill>
              <a:effectLst/>
              <a:latin typeface="+mn-lt"/>
              <a:ea typeface="+mn-ea"/>
              <a:cs typeface="+mn-cs"/>
            </a:rPr>
            <a:t>百万円増）しています。これらの経費は住民生活に不可欠であり、今後も各種給付費等の増が見込まれているため、この財源確保や健康維持への普及啓発を併せて進めていくことが急務となっています。　</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10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a:t>
          </a:r>
          <a:r>
            <a:rPr kumimoji="1" lang="ja-JP" altLang="en-US" sz="1300">
              <a:latin typeface="+mn-ea"/>
              <a:ea typeface="+mn-ea"/>
            </a:rPr>
            <a:t>等は昨年度から</a:t>
          </a:r>
          <a:r>
            <a:rPr kumimoji="1" lang="en-US" altLang="ja-JP" sz="1300">
              <a:latin typeface="+mn-ea"/>
              <a:ea typeface="+mn-ea"/>
            </a:rPr>
            <a:t>0.7</a:t>
          </a:r>
          <a:r>
            <a:rPr kumimoji="1" lang="ja-JP" altLang="en-US" sz="1300">
              <a:latin typeface="+mn-ea"/>
              <a:ea typeface="+mn-ea"/>
            </a:rPr>
            <a:t>ポイント増加の</a:t>
          </a:r>
          <a:r>
            <a:rPr kumimoji="1" lang="en-US" altLang="ja-JP" sz="1300">
              <a:latin typeface="+mn-ea"/>
              <a:ea typeface="+mn-ea"/>
            </a:rPr>
            <a:t>8.6</a:t>
          </a:r>
          <a:r>
            <a:rPr kumimoji="1" lang="ja-JP" altLang="en-US" sz="1300">
              <a:latin typeface="+mn-ea"/>
              <a:ea typeface="+mn-ea"/>
            </a:rPr>
            <a:t>％となりました。</a:t>
          </a:r>
          <a:endParaRPr kumimoji="1" lang="en-US" altLang="ja-JP" sz="1300">
            <a:latin typeface="+mn-ea"/>
            <a:ea typeface="+mn-ea"/>
          </a:endParaRPr>
        </a:p>
        <a:p>
          <a:r>
            <a:rPr kumimoji="1" lang="ja-JP" altLang="en-US" sz="1300">
              <a:latin typeface="+mn-ea"/>
              <a:ea typeface="+mn-ea"/>
            </a:rPr>
            <a:t>　要因として独自事業で大きな異動はありませんが、中部の市町で実施する広域連合事業費（通常負担金）が増加（約</a:t>
          </a:r>
          <a:r>
            <a:rPr kumimoji="1" lang="en-US" altLang="ja-JP" sz="1300">
              <a:latin typeface="+mn-ea"/>
              <a:ea typeface="+mn-ea"/>
            </a:rPr>
            <a:t>37</a:t>
          </a:r>
          <a:r>
            <a:rPr kumimoji="1" lang="ja-JP" altLang="en-US" sz="1300">
              <a:latin typeface="+mn-ea"/>
              <a:ea typeface="+mn-ea"/>
            </a:rPr>
            <a:t>百万円増）したことが影響しています。</a:t>
          </a:r>
          <a:endParaRPr kumimoji="1" lang="en-US" altLang="ja-JP" sz="1300">
            <a:latin typeface="+mn-ea"/>
            <a:ea typeface="+mn-ea"/>
          </a:endParaRPr>
        </a:p>
        <a:p>
          <a:r>
            <a:rPr kumimoji="1" lang="ja-JP" altLang="en-US" sz="1300">
              <a:latin typeface="+mn-ea"/>
              <a:ea typeface="+mn-ea"/>
            </a:rPr>
            <a:t>　この負担金額は財政運営や比率算定にも大きな影響を与えるため、その運営の効率化や実施事業の選定などについて、引き続き構成市町と協議を進めていくこととしています。</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888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ja-JP" altLang="en-US" sz="1300">
              <a:latin typeface="+mn-ea"/>
              <a:ea typeface="+mn-ea"/>
            </a:rPr>
            <a:t>の大型事業債や高利率債が順次償還完了となり、公債費は平成</a:t>
          </a:r>
          <a:r>
            <a:rPr kumimoji="1" lang="en-US" altLang="ja-JP" sz="1300">
              <a:latin typeface="+mn-ea"/>
              <a:ea typeface="+mn-ea"/>
            </a:rPr>
            <a:t>20</a:t>
          </a:r>
          <a:r>
            <a:rPr kumimoji="1" lang="ja-JP" altLang="en-US" sz="1300">
              <a:latin typeface="+mn-ea"/>
              <a:ea typeface="+mn-ea"/>
            </a:rPr>
            <a:t>年度をピークに減少（約</a:t>
          </a:r>
          <a:r>
            <a:rPr kumimoji="1" lang="en-US" altLang="ja-JP" sz="1300">
              <a:latin typeface="+mn-ea"/>
              <a:ea typeface="+mn-ea"/>
            </a:rPr>
            <a:t>76</a:t>
          </a:r>
          <a:r>
            <a:rPr kumimoji="1" lang="ja-JP" altLang="en-US" sz="1300">
              <a:latin typeface="+mn-ea"/>
              <a:ea typeface="+mn-ea"/>
            </a:rPr>
            <a:t>百万円減）を続けています。</a:t>
          </a:r>
          <a:endParaRPr kumimoji="1" lang="en-US" altLang="ja-JP" sz="1300">
            <a:latin typeface="+mn-ea"/>
            <a:ea typeface="+mn-ea"/>
          </a:endParaRPr>
        </a:p>
        <a:p>
          <a:r>
            <a:rPr kumimoji="1" lang="ja-JP" altLang="en-US" sz="1300">
              <a:latin typeface="+mn-ea"/>
              <a:ea typeface="+mn-ea"/>
            </a:rPr>
            <a:t>　一方で、近年実施した過疎債や緊急防災・減災事業債の元金償還が迫り、今後も大型事業が予定されており、基金積立など償還財源の確保も併せて</a:t>
          </a:r>
          <a:r>
            <a:rPr kumimoji="1" lang="ja-JP" altLang="en-US" sz="1300">
              <a:latin typeface="ＭＳ Ｐゴシック"/>
            </a:rPr>
            <a:t>進めていく必要があります。</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61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20320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7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21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a:t>
          </a:r>
          <a:r>
            <a:rPr kumimoji="1" lang="ja-JP" altLang="en-US" sz="1300">
              <a:latin typeface="+mn-ea"/>
              <a:ea typeface="+mn-ea"/>
            </a:rPr>
            <a:t>以外では昨年度から</a:t>
          </a:r>
          <a:r>
            <a:rPr kumimoji="1" lang="en-US" altLang="ja-JP" sz="1300">
              <a:latin typeface="+mn-ea"/>
              <a:ea typeface="+mn-ea"/>
            </a:rPr>
            <a:t>2.7</a:t>
          </a:r>
          <a:r>
            <a:rPr kumimoji="1" lang="ja-JP" altLang="en-US" sz="1300">
              <a:latin typeface="+mn-ea"/>
              <a:ea typeface="+mn-ea"/>
            </a:rPr>
            <a:t>ポイント増加しています。</a:t>
          </a:r>
          <a:endParaRPr kumimoji="1" lang="en-US" altLang="ja-JP" sz="1300">
            <a:latin typeface="+mn-ea"/>
            <a:ea typeface="+mn-ea"/>
          </a:endParaRPr>
        </a:p>
        <a:p>
          <a:r>
            <a:rPr kumimoji="1" lang="ja-JP" altLang="en-US" sz="1300">
              <a:latin typeface="+mn-ea"/>
              <a:ea typeface="+mn-ea"/>
            </a:rPr>
            <a:t>　各経費についてはそれぞれ分析しているとおり、経費の削減や事務事業の効率化を進めていく必要があります。</a:t>
          </a:r>
          <a:endParaRPr kumimoji="1" lang="en-US" altLang="ja-JP" sz="1300">
            <a:latin typeface="+mn-ea"/>
            <a:ea typeface="+mn-ea"/>
          </a:endParaRPr>
        </a:p>
        <a:p>
          <a:r>
            <a:rPr kumimoji="1" lang="ja-JP" altLang="en-US" sz="1300">
              <a:latin typeface="+mn-ea"/>
              <a:ea typeface="+mn-ea"/>
            </a:rPr>
            <a:t>　また、町税の適正課税や徴収率の向上など、経常収支比率算定の両面から改善に向けた取り組みを継続していきます</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6169</xdr:rowOff>
    </xdr:from>
    <xdr:to>
      <xdr:col>24</xdr:col>
      <xdr:colOff>31750</xdr:colOff>
      <xdr:row>78</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7926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17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125368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125368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943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43543</xdr:rowOff>
    </xdr:from>
    <xdr:to>
      <xdr:col>24</xdr:col>
      <xdr:colOff>82550</xdr:colOff>
      <xdr:row>78</xdr:row>
      <xdr:rowOff>145143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60070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126819</xdr:rowOff>
    </xdr:from>
    <xdr:to>
      <xdr:col>22</xdr:col>
      <xdr:colOff>615950</xdr:colOff>
      <xdr:row>78</xdr:row>
      <xdr:rowOff>56969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67146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9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74568</xdr:rowOff>
    </xdr:from>
    <xdr:to>
      <xdr:col>20</xdr:col>
      <xdr:colOff>209550</xdr:colOff>
      <xdr:row>78</xdr:row>
      <xdr:rowOff>4718</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鳥取県三朝町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49025</xdr:rowOff>
    </xdr:from>
    <xdr:to>
      <xdr:col>4</xdr:col>
      <xdr:colOff>1117600</xdr:colOff>
      <xdr:row>16</xdr:row>
      <xdr:rowOff>105534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9850"/>
          <a:ext cx="647700" cy="5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33802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105534</xdr:rowOff>
    </xdr:from>
    <xdr:to>
      <xdr:col>4</xdr:col>
      <xdr:colOff>469900</xdr:colOff>
      <xdr:row>16</xdr:row>
      <xdr:rowOff>111044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6359"/>
          <a:ext cx="698500" cy="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111044</xdr:rowOff>
    </xdr:from>
    <xdr:to>
      <xdr:col>3</xdr:col>
      <xdr:colOff>904875</xdr:colOff>
      <xdr:row>16</xdr:row>
      <xdr:rowOff>123693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1869"/>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66322</xdr:rowOff>
    </xdr:from>
    <xdr:to>
      <xdr:col>3</xdr:col>
      <xdr:colOff>206375</xdr:colOff>
      <xdr:row>16</xdr:row>
      <xdr:rowOff>123693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147"/>
          <a:ext cx="698500" cy="5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169675</xdr:rowOff>
    </xdr:from>
    <xdr:to>
      <xdr:col>5</xdr:col>
      <xdr:colOff>34925</xdr:colOff>
      <xdr:row>16</xdr:row>
      <xdr:rowOff>99825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8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54734</xdr:rowOff>
    </xdr:from>
    <xdr:to>
      <xdr:col>4</xdr:col>
      <xdr:colOff>520700</xdr:colOff>
      <xdr:row>16</xdr:row>
      <xdr:rowOff>156334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4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166511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4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60244</xdr:rowOff>
    </xdr:from>
    <xdr:to>
      <xdr:col>3</xdr:col>
      <xdr:colOff>955675</xdr:colOff>
      <xdr:row>16</xdr:row>
      <xdr:rowOff>161844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72893</xdr:rowOff>
    </xdr:from>
    <xdr:to>
      <xdr:col>3</xdr:col>
      <xdr:colOff>257175</xdr:colOff>
      <xdr:row>17</xdr:row>
      <xdr:rowOff>3043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86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15522</xdr:rowOff>
    </xdr:from>
    <xdr:to>
      <xdr:col>2</xdr:col>
      <xdr:colOff>692150</xdr:colOff>
      <xdr:row>16</xdr:row>
      <xdr:rowOff>117122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0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59792</xdr:rowOff>
    </xdr:from>
    <xdr:to>
      <xdr:col>4</xdr:col>
      <xdr:colOff>1117600</xdr:colOff>
      <xdr:row>35</xdr:row>
      <xdr:rowOff>180012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70142"/>
          <a:ext cx="647700" cy="12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264343</xdr:rowOff>
    </xdr:from>
    <xdr:to>
      <xdr:col>4</xdr:col>
      <xdr:colOff>469900</xdr:colOff>
      <xdr:row>35</xdr:row>
      <xdr:rowOff>59792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31793"/>
          <a:ext cx="698500" cy="13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264343</xdr:rowOff>
    </xdr:from>
    <xdr:to>
      <xdr:col>3</xdr:col>
      <xdr:colOff>904875</xdr:colOff>
      <xdr:row>34</xdr:row>
      <xdr:rowOff>280482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31793"/>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153381</xdr:rowOff>
    </xdr:from>
    <xdr:to>
      <xdr:col>3</xdr:col>
      <xdr:colOff>206375</xdr:colOff>
      <xdr:row>34</xdr:row>
      <xdr:rowOff>280482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20831"/>
          <a:ext cx="698500" cy="127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129212</xdr:rowOff>
    </xdr:from>
    <xdr:to>
      <xdr:col>5</xdr:col>
      <xdr:colOff>34925</xdr:colOff>
      <xdr:row>35</xdr:row>
      <xdr:rowOff>230812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317189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8992</xdr:rowOff>
    </xdr:from>
    <xdr:to>
      <xdr:col>4</xdr:col>
      <xdr:colOff>520700</xdr:colOff>
      <xdr:row>35</xdr:row>
      <xdr:rowOff>110592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61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120769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8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213543</xdr:rowOff>
    </xdr:from>
    <xdr:to>
      <xdr:col>3</xdr:col>
      <xdr:colOff>955675</xdr:colOff>
      <xdr:row>34</xdr:row>
      <xdr:rowOff>315143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48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325320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229682</xdr:rowOff>
    </xdr:from>
    <xdr:to>
      <xdr:col>3</xdr:col>
      <xdr:colOff>257175</xdr:colOff>
      <xdr:row>34</xdr:row>
      <xdr:rowOff>331282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49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341459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102581</xdr:rowOff>
    </xdr:from>
    <xdr:to>
      <xdr:col>2</xdr:col>
      <xdr:colOff>692150</xdr:colOff>
      <xdr:row>34</xdr:row>
      <xdr:rowOff>204181</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74407</xdr:rowOff>
    </xdr:from>
    <xdr:to>
      <xdr:col>6</xdr:col>
      <xdr:colOff>511175</xdr:colOff>
      <xdr:row>35</xdr:row>
      <xdr:rowOff>82104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5157"/>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82104</xdr:rowOff>
    </xdr:from>
    <xdr:to>
      <xdr:col>5</xdr:col>
      <xdr:colOff>358775</xdr:colOff>
      <xdr:row>35</xdr:row>
      <xdr:rowOff>110885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2854"/>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96603</xdr:rowOff>
    </xdr:from>
    <xdr:to>
      <xdr:col>4</xdr:col>
      <xdr:colOff>155575</xdr:colOff>
      <xdr:row>35</xdr:row>
      <xdr:rowOff>110885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353"/>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65144</xdr:rowOff>
    </xdr:from>
    <xdr:to>
      <xdr:col>2</xdr:col>
      <xdr:colOff>638175</xdr:colOff>
      <xdr:row>35</xdr:row>
      <xdr:rowOff>96603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5894"/>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23607</xdr:rowOff>
    </xdr:from>
    <xdr:to>
      <xdr:col>6</xdr:col>
      <xdr:colOff>561975</xdr:colOff>
      <xdr:row>35</xdr:row>
      <xdr:rowOff>125207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46484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31304</xdr:rowOff>
    </xdr:from>
    <xdr:to>
      <xdr:col>5</xdr:col>
      <xdr:colOff>409575</xdr:colOff>
      <xdr:row>35</xdr:row>
      <xdr:rowOff>132904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149431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80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60085</xdr:rowOff>
    </xdr:from>
    <xdr:to>
      <xdr:col>4</xdr:col>
      <xdr:colOff>206375</xdr:colOff>
      <xdr:row>35</xdr:row>
      <xdr:rowOff>161685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6762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8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45803</xdr:rowOff>
    </xdr:from>
    <xdr:to>
      <xdr:col>3</xdr:col>
      <xdr:colOff>3175</xdr:colOff>
      <xdr:row>35</xdr:row>
      <xdr:rowOff>147403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163930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8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14344</xdr:rowOff>
    </xdr:from>
    <xdr:to>
      <xdr:col>1</xdr:col>
      <xdr:colOff>485775</xdr:colOff>
      <xdr:row>35</xdr:row>
      <xdr:rowOff>115944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132471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79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23502</xdr:rowOff>
    </xdr:from>
    <xdr:to>
      <xdr:col>6</xdr:col>
      <xdr:colOff>511175</xdr:colOff>
      <xdr:row>56</xdr:row>
      <xdr:rowOff>62849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4702"/>
          <a:ext cx="8382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62849</xdr:rowOff>
    </xdr:from>
    <xdr:to>
      <xdr:col>5</xdr:col>
      <xdr:colOff>358775</xdr:colOff>
      <xdr:row>56</xdr:row>
      <xdr:rowOff>74992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64049"/>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74992</xdr:rowOff>
    </xdr:from>
    <xdr:to>
      <xdr:col>4</xdr:col>
      <xdr:colOff>155575</xdr:colOff>
      <xdr:row>56</xdr:row>
      <xdr:rowOff>105849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6192"/>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105849</xdr:rowOff>
    </xdr:from>
    <xdr:to>
      <xdr:col>2</xdr:col>
      <xdr:colOff>638175</xdr:colOff>
      <xdr:row>56</xdr:row>
      <xdr:rowOff>106096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704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144152</xdr:rowOff>
    </xdr:from>
    <xdr:to>
      <xdr:col>6</xdr:col>
      <xdr:colOff>561975</xdr:colOff>
      <xdr:row>56</xdr:row>
      <xdr:rowOff>74302</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122579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12049</xdr:rowOff>
    </xdr:from>
    <xdr:to>
      <xdr:col>5</xdr:col>
      <xdr:colOff>409575</xdr:colOff>
      <xdr:row>56</xdr:row>
      <xdr:rowOff>113649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104776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24192</xdr:rowOff>
    </xdr:from>
    <xdr:to>
      <xdr:col>4</xdr:col>
      <xdr:colOff>206375</xdr:colOff>
      <xdr:row>56</xdr:row>
      <xdr:rowOff>125792</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116919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55049</xdr:rowOff>
    </xdr:from>
    <xdr:to>
      <xdr:col>3</xdr:col>
      <xdr:colOff>3175</xdr:colOff>
      <xdr:row>56</xdr:row>
      <xdr:rowOff>156649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6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147776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55296</xdr:rowOff>
    </xdr:from>
    <xdr:to>
      <xdr:col>1</xdr:col>
      <xdr:colOff>485775</xdr:colOff>
      <xdr:row>56</xdr:row>
      <xdr:rowOff>156896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148023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169760</xdr:rowOff>
    </xdr:from>
    <xdr:to>
      <xdr:col>6</xdr:col>
      <xdr:colOff>511175</xdr:colOff>
      <xdr:row>78</xdr:row>
      <xdr:rowOff>32410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71410"/>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169760</xdr:rowOff>
    </xdr:from>
    <xdr:to>
      <xdr:col>5</xdr:col>
      <xdr:colOff>358775</xdr:colOff>
      <xdr:row>78</xdr:row>
      <xdr:rowOff>17056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7141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17056</xdr:rowOff>
    </xdr:from>
    <xdr:to>
      <xdr:col>4</xdr:col>
      <xdr:colOff>155575</xdr:colOff>
      <xdr:row>78</xdr:row>
      <xdr:rowOff>65100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0156"/>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65100</xdr:rowOff>
    </xdr:from>
    <xdr:to>
      <xdr:col>2</xdr:col>
      <xdr:colOff>638175</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820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153060</xdr:rowOff>
    </xdr:from>
    <xdr:to>
      <xdr:col>6</xdr:col>
      <xdr:colOff>561975</xdr:colOff>
      <xdr:row>78</xdr:row>
      <xdr:rowOff>83210</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45847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131487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118960</xdr:rowOff>
    </xdr:from>
    <xdr:to>
      <xdr:col>5</xdr:col>
      <xdr:colOff>409575</xdr:colOff>
      <xdr:row>78</xdr:row>
      <xdr:rowOff>49110</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3746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40237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7" y="134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137706</xdr:rowOff>
    </xdr:from>
    <xdr:to>
      <xdr:col>4</xdr:col>
      <xdr:colOff>206375</xdr:colOff>
      <xdr:row>78</xdr:row>
      <xdr:rowOff>67856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2857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58983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7" y="134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14300</xdr:rowOff>
    </xdr:from>
    <xdr:to>
      <xdr:col>3</xdr:col>
      <xdr:colOff>3175</xdr:colOff>
      <xdr:row>78</xdr:row>
      <xdr:rowOff>115900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9685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107027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7" y="134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18035</xdr:rowOff>
    </xdr:from>
    <xdr:to>
      <xdr:col>1</xdr:col>
      <xdr:colOff>485775</xdr:colOff>
      <xdr:row>78</xdr:row>
      <xdr:rowOff>119635</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079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110762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7"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133490</xdr:rowOff>
    </xdr:from>
    <xdr:to>
      <xdr:col>6</xdr:col>
      <xdr:colOff>511175</xdr:colOff>
      <xdr:row>95</xdr:row>
      <xdr:rowOff>145605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124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145605</xdr:rowOff>
    </xdr:from>
    <xdr:to>
      <xdr:col>5</xdr:col>
      <xdr:colOff>358775</xdr:colOff>
      <xdr:row>96</xdr:row>
      <xdr:rowOff>47650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333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43002</xdr:rowOff>
    </xdr:from>
    <xdr:to>
      <xdr:col>4</xdr:col>
      <xdr:colOff>155575</xdr:colOff>
      <xdr:row>96</xdr:row>
      <xdr:rowOff>47650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0220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43002</xdr:rowOff>
    </xdr:from>
    <xdr:to>
      <xdr:col>2</xdr:col>
      <xdr:colOff>638175</xdr:colOff>
      <xdr:row>96</xdr:row>
      <xdr:rowOff>124822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2202"/>
          <a:ext cx="889000" cy="8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82690</xdr:rowOff>
    </xdr:from>
    <xdr:to>
      <xdr:col>6</xdr:col>
      <xdr:colOff>561975</xdr:colOff>
      <xdr:row>96</xdr:row>
      <xdr:rowOff>12840</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105567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94805</xdr:rowOff>
    </xdr:from>
    <xdr:to>
      <xdr:col>5</xdr:col>
      <xdr:colOff>409575</xdr:colOff>
      <xdr:row>96</xdr:row>
      <xdr:rowOff>24955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41482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168300</xdr:rowOff>
    </xdr:from>
    <xdr:to>
      <xdr:col>4</xdr:col>
      <xdr:colOff>206375</xdr:colOff>
      <xdr:row>96</xdr:row>
      <xdr:rowOff>98450</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114977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163652</xdr:rowOff>
    </xdr:from>
    <xdr:to>
      <xdr:col>3</xdr:col>
      <xdr:colOff>3175</xdr:colOff>
      <xdr:row>96</xdr:row>
      <xdr:rowOff>93802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110329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74022</xdr:rowOff>
    </xdr:from>
    <xdr:to>
      <xdr:col>1</xdr:col>
      <xdr:colOff>485775</xdr:colOff>
      <xdr:row>97</xdr:row>
      <xdr:rowOff>4172</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20699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114517</xdr:rowOff>
    </xdr:from>
    <xdr:to>
      <xdr:col>15</xdr:col>
      <xdr:colOff>180975</xdr:colOff>
      <xdr:row>36</xdr:row>
      <xdr:rowOff>131653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86717"/>
          <a:ext cx="838200" cy="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131653</xdr:rowOff>
    </xdr:from>
    <xdr:to>
      <xdr:col>14</xdr:col>
      <xdr:colOff>28575</xdr:colOff>
      <xdr:row>36</xdr:row>
      <xdr:rowOff>135297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0385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100404</xdr:rowOff>
    </xdr:from>
    <xdr:to>
      <xdr:col>12</xdr:col>
      <xdr:colOff>511175</xdr:colOff>
      <xdr:row>36</xdr:row>
      <xdr:rowOff>135297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72604"/>
          <a:ext cx="889000" cy="3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60860</xdr:rowOff>
    </xdr:from>
    <xdr:to>
      <xdr:col>11</xdr:col>
      <xdr:colOff>307975</xdr:colOff>
      <xdr:row>36</xdr:row>
      <xdr:rowOff>100404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33060"/>
          <a:ext cx="8890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63717</xdr:rowOff>
    </xdr:from>
    <xdr:to>
      <xdr:col>15</xdr:col>
      <xdr:colOff>231775</xdr:colOff>
      <xdr:row>36</xdr:row>
      <xdr:rowOff>165317</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10426700" y="62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42144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80853</xdr:rowOff>
    </xdr:from>
    <xdr:to>
      <xdr:col>14</xdr:col>
      <xdr:colOff>79375</xdr:colOff>
      <xdr:row>37</xdr:row>
      <xdr:rowOff>11003</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9588500" y="62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2130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84497</xdr:rowOff>
    </xdr:from>
    <xdr:to>
      <xdr:col>12</xdr:col>
      <xdr:colOff>561975</xdr:colOff>
      <xdr:row>37</xdr:row>
      <xdr:rowOff>14647</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8699500" y="62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5774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49604</xdr:rowOff>
    </xdr:from>
    <xdr:to>
      <xdr:col>11</xdr:col>
      <xdr:colOff>358775</xdr:colOff>
      <xdr:row>36</xdr:row>
      <xdr:rowOff>151204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7810500" y="62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142331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10060</xdr:rowOff>
    </xdr:from>
    <xdr:to>
      <xdr:col>10</xdr:col>
      <xdr:colOff>155575</xdr:colOff>
      <xdr:row>36</xdr:row>
      <xdr:rowOff>111660</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6921500" y="61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128187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5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19613</xdr:rowOff>
    </xdr:from>
    <xdr:to>
      <xdr:col>15</xdr:col>
      <xdr:colOff>180975</xdr:colOff>
      <xdr:row>57</xdr:row>
      <xdr:rowOff>56131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77913"/>
          <a:ext cx="838200" cy="5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56131</xdr:rowOff>
    </xdr:from>
    <xdr:to>
      <xdr:col>14</xdr:col>
      <xdr:colOff>28575</xdr:colOff>
      <xdr:row>57</xdr:row>
      <xdr:rowOff>122673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28781"/>
          <a:ext cx="889000" cy="6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88985</xdr:rowOff>
    </xdr:from>
    <xdr:to>
      <xdr:col>12</xdr:col>
      <xdr:colOff>511175</xdr:colOff>
      <xdr:row>57</xdr:row>
      <xdr:rowOff>122673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90185"/>
          <a:ext cx="889000" cy="2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88985</xdr:rowOff>
    </xdr:from>
    <xdr:to>
      <xdr:col>11</xdr:col>
      <xdr:colOff>307975</xdr:colOff>
      <xdr:row>58</xdr:row>
      <xdr:rowOff>93062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90185"/>
          <a:ext cx="889000" cy="3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140263</xdr:rowOff>
    </xdr:from>
    <xdr:to>
      <xdr:col>15</xdr:col>
      <xdr:colOff>231775</xdr:colOff>
      <xdr:row>54</xdr:row>
      <xdr:rowOff>70413</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10426700" y="92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163140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7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5331</xdr:rowOff>
    </xdr:from>
    <xdr:to>
      <xdr:col>14</xdr:col>
      <xdr:colOff>79375</xdr:colOff>
      <xdr:row>57</xdr:row>
      <xdr:rowOff>106931</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9588500" y="97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98058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71873</xdr:rowOff>
    </xdr:from>
    <xdr:to>
      <xdr:col>12</xdr:col>
      <xdr:colOff>561975</xdr:colOff>
      <xdr:row>58</xdr:row>
      <xdr:rowOff>2023</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8699500" y="98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38185</xdr:rowOff>
    </xdr:from>
    <xdr:to>
      <xdr:col>11</xdr:col>
      <xdr:colOff>358775</xdr:colOff>
      <xdr:row>56</xdr:row>
      <xdr:rowOff>139785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7810500" y="96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156312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4" y="941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42262</xdr:rowOff>
    </xdr:from>
    <xdr:to>
      <xdr:col>10</xdr:col>
      <xdr:colOff>155575</xdr:colOff>
      <xdr:row>58</xdr:row>
      <xdr:rowOff>143862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6921500" y="99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134989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117224</xdr:rowOff>
    </xdr:from>
    <xdr:to>
      <xdr:col>15</xdr:col>
      <xdr:colOff>180975</xdr:colOff>
      <xdr:row>77</xdr:row>
      <xdr:rowOff>137739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75974"/>
          <a:ext cx="838200" cy="3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66424</xdr:rowOff>
    </xdr:from>
    <xdr:to>
      <xdr:col>15</xdr:col>
      <xdr:colOff>231775</xdr:colOff>
      <xdr:row>75</xdr:row>
      <xdr:rowOff>168024</xdr:rowOff>
    </xdr:to>
    <xdr:sp macro="" textlink="">
      <xdr:nvSpPr>
        <xdr:cNvPr id="410" name="円/楕円 409">
          <a:extLst>
            <a:ext uri="{FF2B5EF4-FFF2-40B4-BE49-F238E27FC236}">
              <a16:creationId xmlns:a16="http://schemas.microsoft.com/office/drawing/2014/main" id="{00000000-0008-0000-0600-00009A010000}"/>
            </a:ext>
          </a:extLst>
        </xdr:cNvPr>
        <xdr:cNvSpPr/>
      </xdr:nvSpPr>
      <xdr:spPr>
        <a:xfrm>
          <a:off x="10426700" y="129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89301</xdr:rowOff>
    </xdr:from>
    <xdr:ext cx="599010" cy="259045"/>
    <xdr:sp macro="" textlink="">
      <xdr:nvSpPr>
        <xdr:cNvPr id="411" name="普通建設事業費 （ うち新規整備　）該当値テキスト">
          <a:extLst>
            <a:ext uri="{FF2B5EF4-FFF2-40B4-BE49-F238E27FC236}">
              <a16:creationId xmlns:a16="http://schemas.microsoft.com/office/drawing/2014/main" id="{00000000-0008-0000-0600-00009B010000}"/>
            </a:ext>
          </a:extLst>
        </xdr:cNvPr>
        <xdr:cNvSpPr txBox="1"/>
      </xdr:nvSpPr>
      <xdr:spPr>
        <a:xfrm>
          <a:off x="10528300" y="127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86939</xdr:rowOff>
    </xdr:from>
    <xdr:to>
      <xdr:col>14</xdr:col>
      <xdr:colOff>79375</xdr:colOff>
      <xdr:row>78</xdr:row>
      <xdr:rowOff>17089</xdr:rowOff>
    </xdr:to>
    <xdr:sp macro="" textlink="">
      <xdr:nvSpPr>
        <xdr:cNvPr id="412" name="円/楕円 411">
          <a:extLst>
            <a:ext uri="{FF2B5EF4-FFF2-40B4-BE49-F238E27FC236}">
              <a16:creationId xmlns:a16="http://schemas.microsoft.com/office/drawing/2014/main" id="{00000000-0008-0000-0600-00009C010000}"/>
            </a:ext>
          </a:extLst>
        </xdr:cNvPr>
        <xdr:cNvSpPr/>
      </xdr:nvSpPr>
      <xdr:spPr>
        <a:xfrm>
          <a:off x="9588500" y="13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a:extLst>
            <a:ext uri="{FF2B5EF4-FFF2-40B4-BE49-F238E27FC236}">
              <a16:creationId xmlns:a16="http://schemas.microsoft.com/office/drawing/2014/main" id="{00000000-0008-0000-0600-0000B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a:extLst>
            <a:ext uri="{FF2B5EF4-FFF2-40B4-BE49-F238E27FC236}">
              <a16:creationId xmlns:a16="http://schemas.microsoft.com/office/drawing/2014/main" id="{00000000-0008-0000-0600-0000B6010000}"/>
            </a:ext>
          </a:extLst>
        </xdr:cNvPr>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124840</xdr:rowOff>
    </xdr:from>
    <xdr:to>
      <xdr:col>15</xdr:col>
      <xdr:colOff>180975</xdr:colOff>
      <xdr:row>97</xdr:row>
      <xdr:rowOff>7258</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9639300" y="16069690"/>
          <a:ext cx="838200" cy="5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a:extLst>
            <a:ext uri="{FF2B5EF4-FFF2-40B4-BE49-F238E27FC236}">
              <a16:creationId xmlns:a16="http://schemas.microsoft.com/office/drawing/2014/main" id="{00000000-0008-0000-0600-0000B9010000}"/>
            </a:ext>
          </a:extLst>
        </xdr:cNvPr>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a:extLst>
            <a:ext uri="{FF2B5EF4-FFF2-40B4-BE49-F238E27FC236}">
              <a16:creationId xmlns:a16="http://schemas.microsoft.com/office/drawing/2014/main" id="{00000000-0008-0000-0600-0000BA010000}"/>
            </a:ext>
          </a:extLst>
        </xdr:cNvPr>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74040</xdr:rowOff>
    </xdr:from>
    <xdr:to>
      <xdr:col>15</xdr:col>
      <xdr:colOff>231775</xdr:colOff>
      <xdr:row>94</xdr:row>
      <xdr:rowOff>4190</xdr:rowOff>
    </xdr:to>
    <xdr:sp macro="" textlink="">
      <xdr:nvSpPr>
        <xdr:cNvPr id="450" name="円/楕円 449">
          <a:extLst>
            <a:ext uri="{FF2B5EF4-FFF2-40B4-BE49-F238E27FC236}">
              <a16:creationId xmlns:a16="http://schemas.microsoft.com/office/drawing/2014/main" id="{00000000-0008-0000-0600-0000C2010000}"/>
            </a:ext>
          </a:extLst>
        </xdr:cNvPr>
        <xdr:cNvSpPr/>
      </xdr:nvSpPr>
      <xdr:spPr>
        <a:xfrm>
          <a:off x="10426700" y="160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96917</xdr:rowOff>
    </xdr:from>
    <xdr:ext cx="534377" cy="259045"/>
    <xdr:sp macro="" textlink="">
      <xdr:nvSpPr>
        <xdr:cNvPr id="451" name="普通建設事業費 （ うち更新整備　）該当値テキスト">
          <a:extLst>
            <a:ext uri="{FF2B5EF4-FFF2-40B4-BE49-F238E27FC236}">
              <a16:creationId xmlns:a16="http://schemas.microsoft.com/office/drawing/2014/main" id="{00000000-0008-0000-0600-0000C3010000}"/>
            </a:ext>
          </a:extLst>
        </xdr:cNvPr>
        <xdr:cNvSpPr txBox="1"/>
      </xdr:nvSpPr>
      <xdr:spPr>
        <a:xfrm>
          <a:off x="10528300" y="158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127908</xdr:rowOff>
    </xdr:from>
    <xdr:to>
      <xdr:col>14</xdr:col>
      <xdr:colOff>79375</xdr:colOff>
      <xdr:row>97</xdr:row>
      <xdr:rowOff>58058</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9588500" y="165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49185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6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a:extLst>
            <a:ext uri="{FF2B5EF4-FFF2-40B4-BE49-F238E27FC236}">
              <a16:creationId xmlns:a16="http://schemas.microsoft.com/office/drawing/2014/main" id="{00000000-0008-0000-0600-0000D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a:extLst>
            <a:ext uri="{FF2B5EF4-FFF2-40B4-BE49-F238E27FC236}">
              <a16:creationId xmlns:a16="http://schemas.microsoft.com/office/drawing/2014/main" id="{00000000-0008-0000-0600-0000E0010000}"/>
            </a:ext>
          </a:extLst>
        </xdr:cNvPr>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36807</xdr:rowOff>
    </xdr:from>
    <xdr:to>
      <xdr:col>23</xdr:col>
      <xdr:colOff>517525</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5481300" y="6723357"/>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a:extLst>
            <a:ext uri="{FF2B5EF4-FFF2-40B4-BE49-F238E27FC236}">
              <a16:creationId xmlns:a16="http://schemas.microsoft.com/office/drawing/2014/main" id="{00000000-0008-0000-0600-0000E3010000}"/>
            </a:ext>
          </a:extLst>
        </xdr:cNvPr>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a:extLst>
            <a:ext uri="{FF2B5EF4-FFF2-40B4-BE49-F238E27FC236}">
              <a16:creationId xmlns:a16="http://schemas.microsoft.com/office/drawing/2014/main" id="{00000000-0008-0000-0600-0000E4010000}"/>
            </a:ext>
          </a:extLst>
        </xdr:cNvPr>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36807</xdr:rowOff>
    </xdr:from>
    <xdr:to>
      <xdr:col>22</xdr:col>
      <xdr:colOff>365125</xdr:colOff>
      <xdr:row>39</xdr:row>
      <xdr:rowOff>41204</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14592300" y="672335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113434</xdr:rowOff>
    </xdr:from>
    <xdr:to>
      <xdr:col>21</xdr:col>
      <xdr:colOff>161925</xdr:colOff>
      <xdr:row>39</xdr:row>
      <xdr:rowOff>41204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3703300" y="6628534"/>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113434</xdr:rowOff>
    </xdr:from>
    <xdr:to>
      <xdr:col>19</xdr:col>
      <xdr:colOff>644525</xdr:colOff>
      <xdr:row>39</xdr:row>
      <xdr:rowOff>37302</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flipV="1">
          <a:off x="12814300" y="6628534"/>
          <a:ext cx="889000" cy="9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a:extLst>
            <a:ext uri="{FF2B5EF4-FFF2-40B4-BE49-F238E27FC236}">
              <a16:creationId xmlns:a16="http://schemas.microsoft.com/office/drawing/2014/main" id="{00000000-0008-0000-0600-0000F601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157457</xdr:rowOff>
    </xdr:from>
    <xdr:to>
      <xdr:col>22</xdr:col>
      <xdr:colOff>415925</xdr:colOff>
      <xdr:row>39</xdr:row>
      <xdr:rowOff>87607</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5430500" y="66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78734</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46427" y="67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161854</xdr:rowOff>
    </xdr:from>
    <xdr:to>
      <xdr:col>21</xdr:col>
      <xdr:colOff>212725</xdr:colOff>
      <xdr:row>39</xdr:row>
      <xdr:rowOff>92004</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4541500" y="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83131</xdr:rowOff>
    </xdr:from>
    <xdr:ext cx="378565"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403017" y="676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62634</xdr:rowOff>
    </xdr:from>
    <xdr:to>
      <xdr:col>20</xdr:col>
      <xdr:colOff>9525</xdr:colOff>
      <xdr:row>38</xdr:row>
      <xdr:rowOff>164234</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3652500" y="65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9311</xdr:rowOff>
    </xdr:from>
    <xdr:ext cx="534377"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36111" y="63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157952</xdr:rowOff>
    </xdr:from>
    <xdr:to>
      <xdr:col>18</xdr:col>
      <xdr:colOff>492125</xdr:colOff>
      <xdr:row>39</xdr:row>
      <xdr:rowOff>88102</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2763500" y="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79229</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5017" y="676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a:extLst>
            <a:ext uri="{FF2B5EF4-FFF2-40B4-BE49-F238E27FC236}">
              <a16:creationId xmlns:a16="http://schemas.microsoft.com/office/drawing/2014/main" id="{00000000-0008-0000-0600-00000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a:extLst>
            <a:ext uri="{FF2B5EF4-FFF2-40B4-BE49-F238E27FC236}">
              <a16:creationId xmlns:a16="http://schemas.microsoft.com/office/drawing/2014/main" id="{00000000-0008-0000-0600-00000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a:extLst>
            <a:ext uri="{FF2B5EF4-FFF2-40B4-BE49-F238E27FC236}">
              <a16:creationId xmlns:a16="http://schemas.microsoft.com/office/drawing/2014/main" id="{00000000-0008-0000-0600-00001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a:extLst>
            <a:ext uri="{FF2B5EF4-FFF2-40B4-BE49-F238E27FC236}">
              <a16:creationId xmlns:a16="http://schemas.microsoft.com/office/drawing/2014/main" id="{00000000-0008-0000-0600-00001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a:extLst>
            <a:ext uri="{FF2B5EF4-FFF2-40B4-BE49-F238E27FC236}">
              <a16:creationId xmlns:a16="http://schemas.microsoft.com/office/drawing/2014/main" id="{00000000-0008-0000-0600-00001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a:extLst>
            <a:ext uri="{FF2B5EF4-FFF2-40B4-BE49-F238E27FC236}">
              <a16:creationId xmlns:a16="http://schemas.microsoft.com/office/drawing/2014/main" id="{00000000-0008-0000-0600-00001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a:extLst>
            <a:ext uri="{FF2B5EF4-FFF2-40B4-BE49-F238E27FC236}">
              <a16:creationId xmlns:a16="http://schemas.microsoft.com/office/drawing/2014/main" id="{00000000-0008-0000-0600-00001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a:extLst>
            <a:ext uri="{FF2B5EF4-FFF2-40B4-BE49-F238E27FC236}">
              <a16:creationId xmlns:a16="http://schemas.microsoft.com/office/drawing/2014/main" id="{00000000-0008-0000-0600-00002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a:extLst>
            <a:ext uri="{FF2B5EF4-FFF2-40B4-BE49-F238E27FC236}">
              <a16:creationId xmlns:a16="http://schemas.microsoft.com/office/drawing/2014/main" id="{00000000-0008-0000-0600-000044020000}"/>
            </a:ext>
          </a:extLst>
        </xdr:cNvPr>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a:extLst>
            <a:ext uri="{FF2B5EF4-FFF2-40B4-BE49-F238E27FC236}">
              <a16:creationId xmlns:a16="http://schemas.microsoft.com/office/drawing/2014/main" id="{00000000-0008-0000-0600-000046020000}"/>
            </a:ext>
          </a:extLst>
        </xdr:cNvPr>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105542</xdr:rowOff>
    </xdr:from>
    <xdr:to>
      <xdr:col>23</xdr:col>
      <xdr:colOff>517525</xdr:colOff>
      <xdr:row>75</xdr:row>
      <xdr:rowOff>162920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2964292"/>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a:extLst>
            <a:ext uri="{FF2B5EF4-FFF2-40B4-BE49-F238E27FC236}">
              <a16:creationId xmlns:a16="http://schemas.microsoft.com/office/drawing/2014/main" id="{00000000-0008-0000-0600-000049020000}"/>
            </a:ext>
          </a:extLst>
        </xdr:cNvPr>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a:extLst>
            <a:ext uri="{FF2B5EF4-FFF2-40B4-BE49-F238E27FC236}">
              <a16:creationId xmlns:a16="http://schemas.microsoft.com/office/drawing/2014/main" id="{00000000-0008-0000-0600-00004A020000}"/>
            </a:ext>
          </a:extLst>
        </xdr:cNvPr>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67028</xdr:rowOff>
    </xdr:from>
    <xdr:to>
      <xdr:col>22</xdr:col>
      <xdr:colOff>365125</xdr:colOff>
      <xdr:row>75</xdr:row>
      <xdr:rowOff>105542</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2925778"/>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a:extLst>
            <a:ext uri="{FF2B5EF4-FFF2-40B4-BE49-F238E27FC236}">
              <a16:creationId xmlns:a16="http://schemas.microsoft.com/office/drawing/2014/main" id="{00000000-0008-0000-0600-00004C020000}"/>
            </a:ext>
          </a:extLst>
        </xdr:cNvPr>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64153</xdr:rowOff>
    </xdr:from>
    <xdr:to>
      <xdr:col>21</xdr:col>
      <xdr:colOff>161925</xdr:colOff>
      <xdr:row>75</xdr:row>
      <xdr:rowOff>67028</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292290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a:extLst>
            <a:ext uri="{FF2B5EF4-FFF2-40B4-BE49-F238E27FC236}">
              <a16:creationId xmlns:a16="http://schemas.microsoft.com/office/drawing/2014/main" id="{00000000-0008-0000-0600-00004F020000}"/>
            </a:ext>
          </a:extLst>
        </xdr:cNvPr>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36367</xdr:rowOff>
    </xdr:from>
    <xdr:to>
      <xdr:col>19</xdr:col>
      <xdr:colOff>644525</xdr:colOff>
      <xdr:row>75</xdr:row>
      <xdr:rowOff>64153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2895117"/>
          <a:ext cx="889000" cy="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112120</xdr:rowOff>
    </xdr:from>
    <xdr:to>
      <xdr:col>23</xdr:col>
      <xdr:colOff>568325</xdr:colOff>
      <xdr:row>76</xdr:row>
      <xdr:rowOff>42270</xdr:rowOff>
    </xdr:to>
    <xdr:sp macro="" textlink="">
      <xdr:nvSpPr>
        <xdr:cNvPr id="603" name="円/楕円 602">
          <a:extLst>
            <a:ext uri="{FF2B5EF4-FFF2-40B4-BE49-F238E27FC236}">
              <a16:creationId xmlns:a16="http://schemas.microsoft.com/office/drawing/2014/main" id="{00000000-0008-0000-0600-00005B020000}"/>
            </a:ext>
          </a:extLst>
        </xdr:cNvPr>
        <xdr:cNvSpPr/>
      </xdr:nvSpPr>
      <xdr:spPr>
        <a:xfrm>
          <a:off x="16268700" y="129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90547</xdr:rowOff>
    </xdr:from>
    <xdr:ext cx="534377" cy="259045"/>
    <xdr:sp macro="" textlink="">
      <xdr:nvSpPr>
        <xdr:cNvPr id="604" name="公債費該当値テキスト">
          <a:extLst>
            <a:ext uri="{FF2B5EF4-FFF2-40B4-BE49-F238E27FC236}">
              <a16:creationId xmlns:a16="http://schemas.microsoft.com/office/drawing/2014/main" id="{00000000-0008-0000-0600-00005C020000}"/>
            </a:ext>
          </a:extLst>
        </xdr:cNvPr>
        <xdr:cNvSpPr txBox="1"/>
      </xdr:nvSpPr>
      <xdr:spPr>
        <a:xfrm>
          <a:off x="16370300" y="129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54742</xdr:rowOff>
    </xdr:from>
    <xdr:to>
      <xdr:col>22</xdr:col>
      <xdr:colOff>415925</xdr:colOff>
      <xdr:row>75</xdr:row>
      <xdr:rowOff>156341</xdr:rowOff>
    </xdr:to>
    <xdr:sp macro="" textlink="">
      <xdr:nvSpPr>
        <xdr:cNvPr id="605" name="円/楕円 604">
          <a:extLst>
            <a:ext uri="{FF2B5EF4-FFF2-40B4-BE49-F238E27FC236}">
              <a16:creationId xmlns:a16="http://schemas.microsoft.com/office/drawing/2014/main" id="{00000000-0008-0000-0600-00005D020000}"/>
            </a:ext>
          </a:extLst>
        </xdr:cNvPr>
        <xdr:cNvSpPr/>
      </xdr:nvSpPr>
      <xdr:spPr>
        <a:xfrm>
          <a:off x="15430500" y="12913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1419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14111" y="126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16228</xdr:rowOff>
    </xdr:from>
    <xdr:to>
      <xdr:col>21</xdr:col>
      <xdr:colOff>212725</xdr:colOff>
      <xdr:row>75</xdr:row>
      <xdr:rowOff>117828</xdr:rowOff>
    </xdr:to>
    <xdr:sp macro="" textlink="">
      <xdr:nvSpPr>
        <xdr:cNvPr id="607" name="円/楕円 606">
          <a:extLst>
            <a:ext uri="{FF2B5EF4-FFF2-40B4-BE49-F238E27FC236}">
              <a16:creationId xmlns:a16="http://schemas.microsoft.com/office/drawing/2014/main" id="{00000000-0008-0000-0600-00005F020000}"/>
            </a:ext>
          </a:extLst>
        </xdr:cNvPr>
        <xdr:cNvSpPr/>
      </xdr:nvSpPr>
      <xdr:spPr>
        <a:xfrm>
          <a:off x="14541500" y="128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134355</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6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13353</xdr:rowOff>
    </xdr:from>
    <xdr:to>
      <xdr:col>20</xdr:col>
      <xdr:colOff>9525</xdr:colOff>
      <xdr:row>75</xdr:row>
      <xdr:rowOff>114953</xdr:rowOff>
    </xdr:to>
    <xdr:sp macro="" textlink="">
      <xdr:nvSpPr>
        <xdr:cNvPr id="609" name="円/楕円 608">
          <a:extLst>
            <a:ext uri="{FF2B5EF4-FFF2-40B4-BE49-F238E27FC236}">
              <a16:creationId xmlns:a16="http://schemas.microsoft.com/office/drawing/2014/main" id="{00000000-0008-0000-0600-000061020000}"/>
            </a:ext>
          </a:extLst>
        </xdr:cNvPr>
        <xdr:cNvSpPr/>
      </xdr:nvSpPr>
      <xdr:spPr>
        <a:xfrm>
          <a:off x="13652500" y="12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131480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6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157017</xdr:rowOff>
    </xdr:from>
    <xdr:to>
      <xdr:col>18</xdr:col>
      <xdr:colOff>492125</xdr:colOff>
      <xdr:row>75</xdr:row>
      <xdr:rowOff>87167</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2763500" y="128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103694</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6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a:extLst>
            <a:ext uri="{FF2B5EF4-FFF2-40B4-BE49-F238E27FC236}">
              <a16:creationId xmlns:a16="http://schemas.microsoft.com/office/drawing/2014/main" id="{00000000-0008-0000-0600-00007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a:extLst>
            <a:ext uri="{FF2B5EF4-FFF2-40B4-BE49-F238E27FC236}">
              <a16:creationId xmlns:a16="http://schemas.microsoft.com/office/drawing/2014/main" id="{00000000-0008-0000-0600-00007B020000}"/>
            </a:ext>
          </a:extLst>
        </xdr:cNvPr>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a:extLst>
            <a:ext uri="{FF2B5EF4-FFF2-40B4-BE49-F238E27FC236}">
              <a16:creationId xmlns:a16="http://schemas.microsoft.com/office/drawing/2014/main" id="{00000000-0008-0000-0600-00007D020000}"/>
            </a:ext>
          </a:extLst>
        </xdr:cNvPr>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17760</xdr:rowOff>
    </xdr:from>
    <xdr:to>
      <xdr:col>23</xdr:col>
      <xdr:colOff>517525</xdr:colOff>
      <xdr:row>98</xdr:row>
      <xdr:rowOff>9979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6648410"/>
          <a:ext cx="838200" cy="1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a:extLst>
            <a:ext uri="{FF2B5EF4-FFF2-40B4-BE49-F238E27FC236}">
              <a16:creationId xmlns:a16="http://schemas.microsoft.com/office/drawing/2014/main" id="{00000000-0008-0000-0600-000080020000}"/>
            </a:ext>
          </a:extLst>
        </xdr:cNvPr>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a:extLst>
            <a:ext uri="{FF2B5EF4-FFF2-40B4-BE49-F238E27FC236}">
              <a16:creationId xmlns:a16="http://schemas.microsoft.com/office/drawing/2014/main" id="{00000000-0008-0000-0600-000081020000}"/>
            </a:ext>
          </a:extLst>
        </xdr:cNvPr>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95388</xdr:rowOff>
    </xdr:from>
    <xdr:to>
      <xdr:col>22</xdr:col>
      <xdr:colOff>365125</xdr:colOff>
      <xdr:row>98</xdr:row>
      <xdr:rowOff>9979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6726038"/>
          <a:ext cx="889000" cy="8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a:extLst>
            <a:ext uri="{FF2B5EF4-FFF2-40B4-BE49-F238E27FC236}">
              <a16:creationId xmlns:a16="http://schemas.microsoft.com/office/drawing/2014/main" id="{00000000-0008-0000-0600-000083020000}"/>
            </a:ext>
          </a:extLst>
        </xdr:cNvPr>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79546</xdr:rowOff>
    </xdr:from>
    <xdr:to>
      <xdr:col>21</xdr:col>
      <xdr:colOff>161925</xdr:colOff>
      <xdr:row>97</xdr:row>
      <xdr:rowOff>95388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6710196"/>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a:extLst>
            <a:ext uri="{FF2B5EF4-FFF2-40B4-BE49-F238E27FC236}">
              <a16:creationId xmlns:a16="http://schemas.microsoft.com/office/drawing/2014/main" id="{00000000-0008-0000-0600-000086020000}"/>
            </a:ext>
          </a:extLst>
        </xdr:cNvPr>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79546</xdr:rowOff>
    </xdr:from>
    <xdr:to>
      <xdr:col>19</xdr:col>
      <xdr:colOff>644525</xdr:colOff>
      <xdr:row>97</xdr:row>
      <xdr:rowOff>97431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6710196"/>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a:extLst>
            <a:ext uri="{FF2B5EF4-FFF2-40B4-BE49-F238E27FC236}">
              <a16:creationId xmlns:a16="http://schemas.microsoft.com/office/drawing/2014/main" id="{00000000-0008-0000-0600-00008B020000}"/>
            </a:ext>
          </a:extLst>
        </xdr:cNvPr>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138410</xdr:rowOff>
    </xdr:from>
    <xdr:to>
      <xdr:col>23</xdr:col>
      <xdr:colOff>568325</xdr:colOff>
      <xdr:row>97</xdr:row>
      <xdr:rowOff>68560</xdr:rowOff>
    </xdr:to>
    <xdr:sp macro="" textlink="">
      <xdr:nvSpPr>
        <xdr:cNvPr id="658" name="円/楕円 657">
          <a:extLst>
            <a:ext uri="{FF2B5EF4-FFF2-40B4-BE49-F238E27FC236}">
              <a16:creationId xmlns:a16="http://schemas.microsoft.com/office/drawing/2014/main" id="{00000000-0008-0000-0600-000092020000}"/>
            </a:ext>
          </a:extLst>
        </xdr:cNvPr>
        <xdr:cNvSpPr/>
      </xdr:nvSpPr>
      <xdr:spPr>
        <a:xfrm>
          <a:off x="16268700" y="165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161287</xdr:rowOff>
    </xdr:from>
    <xdr:ext cx="534377" cy="259045"/>
    <xdr:sp macro="" textlink="">
      <xdr:nvSpPr>
        <xdr:cNvPr id="659" name="積立金該当値テキスト">
          <a:extLst>
            <a:ext uri="{FF2B5EF4-FFF2-40B4-BE49-F238E27FC236}">
              <a16:creationId xmlns:a16="http://schemas.microsoft.com/office/drawing/2014/main" id="{00000000-0008-0000-0600-000093020000}"/>
            </a:ext>
          </a:extLst>
        </xdr:cNvPr>
        <xdr:cNvSpPr txBox="1"/>
      </xdr:nvSpPr>
      <xdr:spPr>
        <a:xfrm>
          <a:off x="16370300" y="164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130629</xdr:rowOff>
    </xdr:from>
    <xdr:to>
      <xdr:col>22</xdr:col>
      <xdr:colOff>415925</xdr:colOff>
      <xdr:row>98</xdr:row>
      <xdr:rowOff>60779</xdr:rowOff>
    </xdr:to>
    <xdr:sp macro="" textlink="">
      <xdr:nvSpPr>
        <xdr:cNvPr id="660" name="円/楕円 659">
          <a:extLst>
            <a:ext uri="{FF2B5EF4-FFF2-40B4-BE49-F238E27FC236}">
              <a16:creationId xmlns:a16="http://schemas.microsoft.com/office/drawing/2014/main" id="{00000000-0008-0000-0600-000094020000}"/>
            </a:ext>
          </a:extLst>
        </xdr:cNvPr>
        <xdr:cNvSpPr/>
      </xdr:nvSpPr>
      <xdr:spPr>
        <a:xfrm>
          <a:off x="154305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68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44588</xdr:rowOff>
    </xdr:from>
    <xdr:to>
      <xdr:col>21</xdr:col>
      <xdr:colOff>212725</xdr:colOff>
      <xdr:row>97</xdr:row>
      <xdr:rowOff>146188</xdr:rowOff>
    </xdr:to>
    <xdr:sp macro="" textlink="">
      <xdr:nvSpPr>
        <xdr:cNvPr id="662" name="円/楕円 661">
          <a:extLst>
            <a:ext uri="{FF2B5EF4-FFF2-40B4-BE49-F238E27FC236}">
              <a16:creationId xmlns:a16="http://schemas.microsoft.com/office/drawing/2014/main" id="{00000000-0008-0000-0600-000096020000}"/>
            </a:ext>
          </a:extLst>
        </xdr:cNvPr>
        <xdr:cNvSpPr/>
      </xdr:nvSpPr>
      <xdr:spPr>
        <a:xfrm>
          <a:off x="14541500" y="166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162715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45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28746</xdr:rowOff>
    </xdr:from>
    <xdr:to>
      <xdr:col>20</xdr:col>
      <xdr:colOff>9525</xdr:colOff>
      <xdr:row>97</xdr:row>
      <xdr:rowOff>130346</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3652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146873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64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46631</xdr:rowOff>
    </xdr:from>
    <xdr:to>
      <xdr:col>18</xdr:col>
      <xdr:colOff>492125</xdr:colOff>
      <xdr:row>97</xdr:row>
      <xdr:rowOff>148231</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2763500" y="16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164758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64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a:extLst>
            <a:ext uri="{FF2B5EF4-FFF2-40B4-BE49-F238E27FC236}">
              <a16:creationId xmlns:a16="http://schemas.microsoft.com/office/drawing/2014/main" id="{00000000-0008-0000-0600-0000B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a:extLst>
            <a:ext uri="{FF2B5EF4-FFF2-40B4-BE49-F238E27FC236}">
              <a16:creationId xmlns:a16="http://schemas.microsoft.com/office/drawing/2014/main" id="{00000000-0008-0000-0600-0000B6020000}"/>
            </a:ext>
          </a:extLst>
        </xdr:cNvPr>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133350</xdr:rowOff>
    </xdr:from>
    <xdr:to>
      <xdr:col>32</xdr:col>
      <xdr:colOff>187325</xdr:colOff>
      <xdr:row>32</xdr:row>
      <xdr:rowOff>11176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21323300" y="5448300"/>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a:extLst>
            <a:ext uri="{FF2B5EF4-FFF2-40B4-BE49-F238E27FC236}">
              <a16:creationId xmlns:a16="http://schemas.microsoft.com/office/drawing/2014/main" id="{00000000-0008-0000-0600-0000B9020000}"/>
            </a:ext>
          </a:extLst>
        </xdr:cNvPr>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a:extLst>
            <a:ext uri="{FF2B5EF4-FFF2-40B4-BE49-F238E27FC236}">
              <a16:creationId xmlns:a16="http://schemas.microsoft.com/office/drawing/2014/main" id="{00000000-0008-0000-0600-0000BA020000}"/>
            </a:ext>
          </a:extLst>
        </xdr:cNvPr>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11176</xdr:rowOff>
    </xdr:from>
    <xdr:to>
      <xdr:col>31</xdr:col>
      <xdr:colOff>34925</xdr:colOff>
      <xdr:row>33</xdr:row>
      <xdr:rowOff>89789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20434300" y="5497576"/>
          <a:ext cx="889000" cy="2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a:extLst>
            <a:ext uri="{FF2B5EF4-FFF2-40B4-BE49-F238E27FC236}">
              <a16:creationId xmlns:a16="http://schemas.microsoft.com/office/drawing/2014/main" id="{00000000-0008-0000-0600-0000BC020000}"/>
            </a:ext>
          </a:extLst>
        </xdr:cNvPr>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56007</xdr:rowOff>
    </xdr:from>
    <xdr:to>
      <xdr:col>29</xdr:col>
      <xdr:colOff>517525</xdr:colOff>
      <xdr:row>33</xdr:row>
      <xdr:rowOff>89789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9545300" y="571385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a:extLst>
            <a:ext uri="{FF2B5EF4-FFF2-40B4-BE49-F238E27FC236}">
              <a16:creationId xmlns:a16="http://schemas.microsoft.com/office/drawing/2014/main" id="{00000000-0008-0000-0600-0000BF020000}"/>
            </a:ext>
          </a:extLst>
        </xdr:cNvPr>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56007</xdr:rowOff>
    </xdr:from>
    <xdr:to>
      <xdr:col>28</xdr:col>
      <xdr:colOff>314325</xdr:colOff>
      <xdr:row>33</xdr:row>
      <xdr:rowOff>66294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8656300" y="571385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82550</xdr:rowOff>
    </xdr:from>
    <xdr:to>
      <xdr:col>32</xdr:col>
      <xdr:colOff>238125</xdr:colOff>
      <xdr:row>32</xdr:row>
      <xdr:rowOff>12700</xdr:rowOff>
    </xdr:to>
    <xdr:sp macro="" textlink="">
      <xdr:nvSpPr>
        <xdr:cNvPr id="715" name="円/楕円 714">
          <a:extLst>
            <a:ext uri="{FF2B5EF4-FFF2-40B4-BE49-F238E27FC236}">
              <a16:creationId xmlns:a16="http://schemas.microsoft.com/office/drawing/2014/main" id="{00000000-0008-0000-0600-0000CB020000}"/>
            </a:ext>
          </a:extLst>
        </xdr:cNvPr>
        <xdr:cNvSpPr/>
      </xdr:nvSpPr>
      <xdr:spPr>
        <a:xfrm>
          <a:off x="221107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35577</xdr:rowOff>
    </xdr:from>
    <xdr:ext cx="534377" cy="259045"/>
    <xdr:sp macro="" textlink="">
      <xdr:nvSpPr>
        <xdr:cNvPr id="716" name="投資及び出資金該当値テキスト">
          <a:extLst>
            <a:ext uri="{FF2B5EF4-FFF2-40B4-BE49-F238E27FC236}">
              <a16:creationId xmlns:a16="http://schemas.microsoft.com/office/drawing/2014/main" id="{00000000-0008-0000-0600-0000CC020000}"/>
            </a:ext>
          </a:extLst>
        </xdr:cNvPr>
        <xdr:cNvSpPr txBox="1"/>
      </xdr:nvSpPr>
      <xdr:spPr>
        <a:xfrm>
          <a:off x="22212300" y="53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131826</xdr:rowOff>
    </xdr:from>
    <xdr:to>
      <xdr:col>31</xdr:col>
      <xdr:colOff>85725</xdr:colOff>
      <xdr:row>32</xdr:row>
      <xdr:rowOff>61976</xdr:rowOff>
    </xdr:to>
    <xdr:sp macro="" textlink="">
      <xdr:nvSpPr>
        <xdr:cNvPr id="717" name="円/楕円 716">
          <a:extLst>
            <a:ext uri="{FF2B5EF4-FFF2-40B4-BE49-F238E27FC236}">
              <a16:creationId xmlns:a16="http://schemas.microsoft.com/office/drawing/2014/main" id="{00000000-0008-0000-0600-0000CD020000}"/>
            </a:ext>
          </a:extLst>
        </xdr:cNvPr>
        <xdr:cNvSpPr/>
      </xdr:nvSpPr>
      <xdr:spPr>
        <a:xfrm>
          <a:off x="21272500" y="54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78503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088427" y="52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38989</xdr:rowOff>
    </xdr:from>
    <xdr:to>
      <xdr:col>29</xdr:col>
      <xdr:colOff>568325</xdr:colOff>
      <xdr:row>33</xdr:row>
      <xdr:rowOff>140589</xdr:rowOff>
    </xdr:to>
    <xdr:sp macro="" textlink="">
      <xdr:nvSpPr>
        <xdr:cNvPr id="719" name="円/楕円 718">
          <a:extLst>
            <a:ext uri="{FF2B5EF4-FFF2-40B4-BE49-F238E27FC236}">
              <a16:creationId xmlns:a16="http://schemas.microsoft.com/office/drawing/2014/main" id="{00000000-0008-0000-0600-0000CF020000}"/>
            </a:ext>
          </a:extLst>
        </xdr:cNvPr>
        <xdr:cNvSpPr/>
      </xdr:nvSpPr>
      <xdr:spPr>
        <a:xfrm>
          <a:off x="20383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157116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5207</xdr:rowOff>
    </xdr:from>
    <xdr:to>
      <xdr:col>28</xdr:col>
      <xdr:colOff>365125</xdr:colOff>
      <xdr:row>33</xdr:row>
      <xdr:rowOff>106807</xdr:rowOff>
    </xdr:to>
    <xdr:sp macro="" textlink="">
      <xdr:nvSpPr>
        <xdr:cNvPr id="721" name="円/楕円 720">
          <a:extLst>
            <a:ext uri="{FF2B5EF4-FFF2-40B4-BE49-F238E27FC236}">
              <a16:creationId xmlns:a16="http://schemas.microsoft.com/office/drawing/2014/main" id="{00000000-0008-0000-0600-0000D1020000}"/>
            </a:ext>
          </a:extLst>
        </xdr:cNvPr>
        <xdr:cNvSpPr/>
      </xdr:nvSpPr>
      <xdr:spPr>
        <a:xfrm>
          <a:off x="19494500" y="56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123334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9310427" y="5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15494</xdr:rowOff>
    </xdr:from>
    <xdr:to>
      <xdr:col>27</xdr:col>
      <xdr:colOff>161925</xdr:colOff>
      <xdr:row>33</xdr:row>
      <xdr:rowOff>117094</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18605500" y="56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133621</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421427" y="54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a:extLst>
            <a:ext uri="{FF2B5EF4-FFF2-40B4-BE49-F238E27FC236}">
              <a16:creationId xmlns:a16="http://schemas.microsoft.com/office/drawing/2014/main" id="{00000000-0008-0000-0600-0000E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a:extLst>
            <a:ext uri="{FF2B5EF4-FFF2-40B4-BE49-F238E27FC236}">
              <a16:creationId xmlns:a16="http://schemas.microsoft.com/office/drawing/2014/main" id="{00000000-0008-0000-0600-0000E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a:extLst>
            <a:ext uri="{FF2B5EF4-FFF2-40B4-BE49-F238E27FC236}">
              <a16:creationId xmlns:a16="http://schemas.microsoft.com/office/drawing/2014/main" id="{00000000-0008-0000-0600-0000EF020000}"/>
            </a:ext>
          </a:extLst>
        </xdr:cNvPr>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95733</xdr:rowOff>
    </xdr:from>
    <xdr:to>
      <xdr:col>32</xdr:col>
      <xdr:colOff>187325</xdr:colOff>
      <xdr:row>58</xdr:row>
      <xdr:rowOff>104115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1003983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a:extLst>
            <a:ext uri="{FF2B5EF4-FFF2-40B4-BE49-F238E27FC236}">
              <a16:creationId xmlns:a16="http://schemas.microsoft.com/office/drawing/2014/main" id="{00000000-0008-0000-0600-0000F2020000}"/>
            </a:ext>
          </a:extLst>
        </xdr:cNvPr>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a:extLst>
            <a:ext uri="{FF2B5EF4-FFF2-40B4-BE49-F238E27FC236}">
              <a16:creationId xmlns:a16="http://schemas.microsoft.com/office/drawing/2014/main" id="{00000000-0008-0000-0600-0000F3020000}"/>
            </a:ext>
          </a:extLst>
        </xdr:cNvPr>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86970</xdr:rowOff>
    </xdr:from>
    <xdr:to>
      <xdr:col>31</xdr:col>
      <xdr:colOff>34925</xdr:colOff>
      <xdr:row>58</xdr:row>
      <xdr:rowOff>95733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100310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a:extLst>
            <a:ext uri="{FF2B5EF4-FFF2-40B4-BE49-F238E27FC236}">
              <a16:creationId xmlns:a16="http://schemas.microsoft.com/office/drawing/2014/main" id="{00000000-0008-0000-0600-0000F5020000}"/>
            </a:ext>
          </a:extLst>
        </xdr:cNvPr>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164161</xdr:rowOff>
    </xdr:from>
    <xdr:to>
      <xdr:col>29</xdr:col>
      <xdr:colOff>517525</xdr:colOff>
      <xdr:row>58</xdr:row>
      <xdr:rowOff>86970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9079561"/>
          <a:ext cx="889000" cy="9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a:extLst>
            <a:ext uri="{FF2B5EF4-FFF2-40B4-BE49-F238E27FC236}">
              <a16:creationId xmlns:a16="http://schemas.microsoft.com/office/drawing/2014/main" id="{00000000-0008-0000-0600-0000F8020000}"/>
            </a:ext>
          </a:extLst>
        </xdr:cNvPr>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164161</xdr:rowOff>
    </xdr:from>
    <xdr:to>
      <xdr:col>28</xdr:col>
      <xdr:colOff>314325</xdr:colOff>
      <xdr:row>58</xdr:row>
      <xdr:rowOff>53822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9079561"/>
          <a:ext cx="889000" cy="9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a:extLst>
            <a:ext uri="{FF2B5EF4-FFF2-40B4-BE49-F238E27FC236}">
              <a16:creationId xmlns:a16="http://schemas.microsoft.com/office/drawing/2014/main" id="{00000000-0008-0000-0600-0000FB020000}"/>
            </a:ext>
          </a:extLst>
        </xdr:cNvPr>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53315</xdr:rowOff>
    </xdr:from>
    <xdr:to>
      <xdr:col>32</xdr:col>
      <xdr:colOff>238125</xdr:colOff>
      <xdr:row>58</xdr:row>
      <xdr:rowOff>154915</xdr:rowOff>
    </xdr:to>
    <xdr:sp macro="" textlink="">
      <xdr:nvSpPr>
        <xdr:cNvPr id="772" name="円/楕円 771">
          <a:extLst>
            <a:ext uri="{FF2B5EF4-FFF2-40B4-BE49-F238E27FC236}">
              <a16:creationId xmlns:a16="http://schemas.microsoft.com/office/drawing/2014/main" id="{00000000-0008-0000-0600-000004030000}"/>
            </a:ext>
          </a:extLst>
        </xdr:cNvPr>
        <xdr:cNvSpPr/>
      </xdr:nvSpPr>
      <xdr:spPr>
        <a:xfrm>
          <a:off x="221107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141622</xdr:rowOff>
    </xdr:from>
    <xdr:ext cx="469744" cy="259045"/>
    <xdr:sp macro="" textlink="">
      <xdr:nvSpPr>
        <xdr:cNvPr id="773" name="貸付金該当値テキスト">
          <a:extLst>
            <a:ext uri="{FF2B5EF4-FFF2-40B4-BE49-F238E27FC236}">
              <a16:creationId xmlns:a16="http://schemas.microsoft.com/office/drawing/2014/main" id="{00000000-0008-0000-0600-000005030000}"/>
            </a:ext>
          </a:extLst>
        </xdr:cNvPr>
        <xdr:cNvSpPr txBox="1"/>
      </xdr:nvSpPr>
      <xdr:spPr>
        <a:xfrm>
          <a:off x="22212300"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44933</xdr:rowOff>
    </xdr:from>
    <xdr:to>
      <xdr:col>31</xdr:col>
      <xdr:colOff>85725</xdr:colOff>
      <xdr:row>58</xdr:row>
      <xdr:rowOff>146533</xdr:rowOff>
    </xdr:to>
    <xdr:sp macro="" textlink="">
      <xdr:nvSpPr>
        <xdr:cNvPr id="774" name="円/楕円 773">
          <a:extLst>
            <a:ext uri="{FF2B5EF4-FFF2-40B4-BE49-F238E27FC236}">
              <a16:creationId xmlns:a16="http://schemas.microsoft.com/office/drawing/2014/main" id="{00000000-0008-0000-0600-000006030000}"/>
            </a:ext>
          </a:extLst>
        </xdr:cNvPr>
        <xdr:cNvSpPr/>
      </xdr:nvSpPr>
      <xdr:spPr>
        <a:xfrm>
          <a:off x="21272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137660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7" y="100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36170</xdr:rowOff>
    </xdr:from>
    <xdr:to>
      <xdr:col>29</xdr:col>
      <xdr:colOff>568325</xdr:colOff>
      <xdr:row>58</xdr:row>
      <xdr:rowOff>137770</xdr:rowOff>
    </xdr:to>
    <xdr:sp macro="" textlink="">
      <xdr:nvSpPr>
        <xdr:cNvPr id="776" name="円/楕円 775">
          <a:extLst>
            <a:ext uri="{FF2B5EF4-FFF2-40B4-BE49-F238E27FC236}">
              <a16:creationId xmlns:a16="http://schemas.microsoft.com/office/drawing/2014/main" id="{00000000-0008-0000-0600-000008030000}"/>
            </a:ext>
          </a:extLst>
        </xdr:cNvPr>
        <xdr:cNvSpPr/>
      </xdr:nvSpPr>
      <xdr:spPr>
        <a:xfrm>
          <a:off x="20383500" y="99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128897</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113361</xdr:rowOff>
    </xdr:from>
    <xdr:to>
      <xdr:col>28</xdr:col>
      <xdr:colOff>365125</xdr:colOff>
      <xdr:row>53</xdr:row>
      <xdr:rowOff>43511</xdr:rowOff>
    </xdr:to>
    <xdr:sp macro="" textlink="">
      <xdr:nvSpPr>
        <xdr:cNvPr id="778" name="円/楕円 777">
          <a:extLst>
            <a:ext uri="{FF2B5EF4-FFF2-40B4-BE49-F238E27FC236}">
              <a16:creationId xmlns:a16="http://schemas.microsoft.com/office/drawing/2014/main" id="{00000000-0008-0000-0600-00000A030000}"/>
            </a:ext>
          </a:extLst>
        </xdr:cNvPr>
        <xdr:cNvSpPr/>
      </xdr:nvSpPr>
      <xdr:spPr>
        <a:xfrm>
          <a:off x="19494500" y="90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60038</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278111" y="880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3022</xdr:rowOff>
    </xdr:from>
    <xdr:to>
      <xdr:col>27</xdr:col>
      <xdr:colOff>161925</xdr:colOff>
      <xdr:row>58</xdr:row>
      <xdr:rowOff>104622</xdr:rowOff>
    </xdr:to>
    <xdr:sp macro="" textlink="">
      <xdr:nvSpPr>
        <xdr:cNvPr id="780" name="円/楕円 779">
          <a:extLst>
            <a:ext uri="{FF2B5EF4-FFF2-40B4-BE49-F238E27FC236}">
              <a16:creationId xmlns:a16="http://schemas.microsoft.com/office/drawing/2014/main" id="{00000000-0008-0000-0600-00000C030000}"/>
            </a:ext>
          </a:extLst>
        </xdr:cNvPr>
        <xdr:cNvSpPr/>
      </xdr:nvSpPr>
      <xdr:spPr>
        <a:xfrm>
          <a:off x="18605500" y="99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95749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7" y="100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a:extLst>
            <a:ext uri="{FF2B5EF4-FFF2-40B4-BE49-F238E27FC236}">
              <a16:creationId xmlns:a16="http://schemas.microsoft.com/office/drawing/2014/main" id="{00000000-0008-0000-0600-000026030000}"/>
            </a:ext>
          </a:extLst>
        </xdr:cNvPr>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a:extLst>
            <a:ext uri="{FF2B5EF4-FFF2-40B4-BE49-F238E27FC236}">
              <a16:creationId xmlns:a16="http://schemas.microsoft.com/office/drawing/2014/main" id="{00000000-0008-0000-0600-000028030000}"/>
            </a:ext>
          </a:extLst>
        </xdr:cNvPr>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56886</xdr:rowOff>
    </xdr:from>
    <xdr:to>
      <xdr:col>32</xdr:col>
      <xdr:colOff>187325</xdr:colOff>
      <xdr:row>75</xdr:row>
      <xdr:rowOff>105608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2915636"/>
          <a:ext cx="8382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a:extLst>
            <a:ext uri="{FF2B5EF4-FFF2-40B4-BE49-F238E27FC236}">
              <a16:creationId xmlns:a16="http://schemas.microsoft.com/office/drawing/2014/main" id="{00000000-0008-0000-0600-00002B030000}"/>
            </a:ext>
          </a:extLst>
        </xdr:cNvPr>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a:extLst>
            <a:ext uri="{FF2B5EF4-FFF2-40B4-BE49-F238E27FC236}">
              <a16:creationId xmlns:a16="http://schemas.microsoft.com/office/drawing/2014/main" id="{00000000-0008-0000-0600-00002C030000}"/>
            </a:ext>
          </a:extLst>
        </xdr:cNvPr>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105608</xdr:rowOff>
    </xdr:from>
    <xdr:to>
      <xdr:col>31</xdr:col>
      <xdr:colOff>34925</xdr:colOff>
      <xdr:row>75</xdr:row>
      <xdr:rowOff>119202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2964358"/>
          <a:ext cx="8890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a:extLst>
            <a:ext uri="{FF2B5EF4-FFF2-40B4-BE49-F238E27FC236}">
              <a16:creationId xmlns:a16="http://schemas.microsoft.com/office/drawing/2014/main" id="{00000000-0008-0000-0600-00002E030000}"/>
            </a:ext>
          </a:extLst>
        </xdr:cNvPr>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119202</xdr:rowOff>
    </xdr:from>
    <xdr:to>
      <xdr:col>29</xdr:col>
      <xdr:colOff>517525</xdr:colOff>
      <xdr:row>75</xdr:row>
      <xdr:rowOff>129009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2977952"/>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a:extLst>
            <a:ext uri="{FF2B5EF4-FFF2-40B4-BE49-F238E27FC236}">
              <a16:creationId xmlns:a16="http://schemas.microsoft.com/office/drawing/2014/main" id="{00000000-0008-0000-0600-000031030000}"/>
            </a:ext>
          </a:extLst>
        </xdr:cNvPr>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129009</xdr:rowOff>
    </xdr:from>
    <xdr:to>
      <xdr:col>28</xdr:col>
      <xdr:colOff>314325</xdr:colOff>
      <xdr:row>75</xdr:row>
      <xdr:rowOff>136203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2987759"/>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6086</xdr:rowOff>
    </xdr:from>
    <xdr:to>
      <xdr:col>32</xdr:col>
      <xdr:colOff>238125</xdr:colOff>
      <xdr:row>75</xdr:row>
      <xdr:rowOff>107686</xdr:rowOff>
    </xdr:to>
    <xdr:sp macro="" textlink="">
      <xdr:nvSpPr>
        <xdr:cNvPr id="829" name="円/楕円 828">
          <a:extLst>
            <a:ext uri="{FF2B5EF4-FFF2-40B4-BE49-F238E27FC236}">
              <a16:creationId xmlns:a16="http://schemas.microsoft.com/office/drawing/2014/main" id="{00000000-0008-0000-0600-00003D030000}"/>
            </a:ext>
          </a:extLst>
        </xdr:cNvPr>
        <xdr:cNvSpPr/>
      </xdr:nvSpPr>
      <xdr:spPr>
        <a:xfrm>
          <a:off x="22110700" y="128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28963</xdr:rowOff>
    </xdr:from>
    <xdr:ext cx="534377" cy="259045"/>
    <xdr:sp macro="" textlink="">
      <xdr:nvSpPr>
        <xdr:cNvPr id="830" name="繰出金該当値テキスト">
          <a:extLst>
            <a:ext uri="{FF2B5EF4-FFF2-40B4-BE49-F238E27FC236}">
              <a16:creationId xmlns:a16="http://schemas.microsoft.com/office/drawing/2014/main" id="{00000000-0008-0000-0600-00003E030000}"/>
            </a:ext>
          </a:extLst>
        </xdr:cNvPr>
        <xdr:cNvSpPr txBox="1"/>
      </xdr:nvSpPr>
      <xdr:spPr>
        <a:xfrm>
          <a:off x="22212300" y="127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54808</xdr:rowOff>
    </xdr:from>
    <xdr:to>
      <xdr:col>31</xdr:col>
      <xdr:colOff>85725</xdr:colOff>
      <xdr:row>75</xdr:row>
      <xdr:rowOff>156409</xdr:rowOff>
    </xdr:to>
    <xdr:sp macro="" textlink="">
      <xdr:nvSpPr>
        <xdr:cNvPr id="831" name="円/楕円 830">
          <a:extLst>
            <a:ext uri="{FF2B5EF4-FFF2-40B4-BE49-F238E27FC236}">
              <a16:creationId xmlns:a16="http://schemas.microsoft.com/office/drawing/2014/main" id="{00000000-0008-0000-0600-00003F030000}"/>
            </a:ext>
          </a:extLst>
        </xdr:cNvPr>
        <xdr:cNvSpPr/>
      </xdr:nvSpPr>
      <xdr:spPr>
        <a:xfrm>
          <a:off x="21272500" y="12913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1485</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26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68402</xdr:rowOff>
    </xdr:from>
    <xdr:to>
      <xdr:col>29</xdr:col>
      <xdr:colOff>568325</xdr:colOff>
      <xdr:row>75</xdr:row>
      <xdr:rowOff>170002</xdr:rowOff>
    </xdr:to>
    <xdr:sp macro="" textlink="">
      <xdr:nvSpPr>
        <xdr:cNvPr id="833" name="円/楕円 832">
          <a:extLst>
            <a:ext uri="{FF2B5EF4-FFF2-40B4-BE49-F238E27FC236}">
              <a16:creationId xmlns:a16="http://schemas.microsoft.com/office/drawing/2014/main" id="{00000000-0008-0000-0600-000041030000}"/>
            </a:ext>
          </a:extLst>
        </xdr:cNvPr>
        <xdr:cNvSpPr/>
      </xdr:nvSpPr>
      <xdr:spPr>
        <a:xfrm>
          <a:off x="203835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15079</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27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78209</xdr:rowOff>
    </xdr:from>
    <xdr:to>
      <xdr:col>28</xdr:col>
      <xdr:colOff>365125</xdr:colOff>
      <xdr:row>76</xdr:row>
      <xdr:rowOff>8359</xdr:rowOff>
    </xdr:to>
    <xdr:sp macro="" textlink="">
      <xdr:nvSpPr>
        <xdr:cNvPr id="835" name="円/楕円 834">
          <a:extLst>
            <a:ext uri="{FF2B5EF4-FFF2-40B4-BE49-F238E27FC236}">
              <a16:creationId xmlns:a16="http://schemas.microsoft.com/office/drawing/2014/main" id="{00000000-0008-0000-0600-000043030000}"/>
            </a:ext>
          </a:extLst>
        </xdr:cNvPr>
        <xdr:cNvSpPr/>
      </xdr:nvSpPr>
      <xdr:spPr>
        <a:xfrm>
          <a:off x="19494500" y="129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24886</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12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85403</xdr:rowOff>
    </xdr:from>
    <xdr:to>
      <xdr:col>27</xdr:col>
      <xdr:colOff>161925</xdr:colOff>
      <xdr:row>76</xdr:row>
      <xdr:rowOff>15553</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18605500" y="129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32080</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127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a:extLst>
            <a:ext uri="{FF2B5EF4-FFF2-40B4-BE49-F238E27FC236}">
              <a16:creationId xmlns:a16="http://schemas.microsoft.com/office/drawing/2014/main" id="{00000000-0008-0000-0600-00005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a:extLst>
            <a:ext uri="{FF2B5EF4-FFF2-40B4-BE49-F238E27FC236}">
              <a16:creationId xmlns:a16="http://schemas.microsoft.com/office/drawing/2014/main" id="{00000000-0008-0000-0600-00005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a:extLst>
            <a:ext uri="{FF2B5EF4-FFF2-40B4-BE49-F238E27FC236}">
              <a16:creationId xmlns:a16="http://schemas.microsoft.com/office/drawing/2014/main" id="{00000000-0008-0000-0600-00005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a:extLst>
            <a:ext uri="{FF2B5EF4-FFF2-40B4-BE49-F238E27FC236}">
              <a16:creationId xmlns:a16="http://schemas.microsoft.com/office/drawing/2014/main" id="{00000000-0008-0000-0600-00005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a:extLst>
            <a:ext uri="{FF2B5EF4-FFF2-40B4-BE49-F238E27FC236}">
              <a16:creationId xmlns:a16="http://schemas.microsoft.com/office/drawing/2014/main" id="{00000000-0008-0000-0600-00005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a:extLst>
            <a:ext uri="{FF2B5EF4-FFF2-40B4-BE49-F238E27FC236}">
              <a16:creationId xmlns:a16="http://schemas.microsoft.com/office/drawing/2014/main" id="{00000000-0008-0000-0600-00005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a:extLst>
            <a:ext uri="{FF2B5EF4-FFF2-40B4-BE49-F238E27FC236}">
              <a16:creationId xmlns:a16="http://schemas.microsoft.com/office/drawing/2014/main" id="{00000000-0008-0000-0600-00006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a:extLst>
            <a:ext uri="{FF2B5EF4-FFF2-40B4-BE49-F238E27FC236}">
              <a16:creationId xmlns:a16="http://schemas.microsoft.com/office/drawing/2014/main" id="{00000000-0008-0000-0600-00006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a:extLst>
            <a:ext uri="{FF2B5EF4-FFF2-40B4-BE49-F238E27FC236}">
              <a16:creationId xmlns:a16="http://schemas.microsoft.com/office/drawing/2014/main" id="{00000000-0008-0000-0600-00006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a:extLst>
            <a:ext uri="{FF2B5EF4-FFF2-40B4-BE49-F238E27FC236}">
              <a16:creationId xmlns:a16="http://schemas.microsoft.com/office/drawing/2014/main" id="{00000000-0008-0000-0600-00006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行政サービスの量や質</a:t>
          </a:r>
          <a:r>
            <a:rPr kumimoji="1" lang="ja-JP" altLang="en-US" sz="1300">
              <a:latin typeface="+mn-ea"/>
              <a:ea typeface="+mn-ea"/>
            </a:rPr>
            <a:t>を向上させる一方で、過疎地域である本町では人口減少に歯止めがかからず、項目全般に渡って住民一人あたりのコストは割高な傾向にあります。このうち</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年度決算</a:t>
          </a:r>
          <a:r>
            <a:rPr kumimoji="1" lang="ja-JP" altLang="en-US" sz="1300">
              <a:latin typeface="+mn-ea"/>
              <a:ea typeface="+mn-ea"/>
            </a:rPr>
            <a:t>の特徴的なものとして「普通建設事業費」と「積立金」、「投資及び出資金」の３項目が挙げられます。</a:t>
          </a:r>
          <a:endParaRPr kumimoji="1" lang="en-US" altLang="ja-JP" sz="1300">
            <a:latin typeface="+mn-ea"/>
            <a:ea typeface="+mn-ea"/>
          </a:endParaRPr>
        </a:p>
        <a:p>
          <a:r>
            <a:rPr kumimoji="1" lang="ja-JP" altLang="en-US" sz="1300">
              <a:latin typeface="+mn-ea"/>
              <a:ea typeface="+mn-ea"/>
            </a:rPr>
            <a:t>　「普通建設事業費」は、町道や橋梁改修、防災基盤整備に加え、大型事業である防災行政無線デジタル化（</a:t>
          </a:r>
          <a:r>
            <a:rPr kumimoji="1" lang="en-US" altLang="ja-JP" sz="1300">
              <a:latin typeface="+mn-ea"/>
              <a:ea typeface="+mn-ea"/>
            </a:rPr>
            <a:t>677</a:t>
          </a:r>
          <a:r>
            <a:rPr kumimoji="1" lang="ja-JP" altLang="en-US" sz="1300">
              <a:latin typeface="+mn-ea"/>
              <a:ea typeface="+mn-ea"/>
            </a:rPr>
            <a:t>百万円）や避難所耐震改修（</a:t>
          </a:r>
          <a:r>
            <a:rPr kumimoji="1" lang="en-US" altLang="ja-JP" sz="1300">
              <a:latin typeface="+mn-ea"/>
              <a:ea typeface="+mn-ea"/>
            </a:rPr>
            <a:t>490</a:t>
          </a:r>
          <a:r>
            <a:rPr kumimoji="1" lang="ja-JP" altLang="en-US" sz="1300">
              <a:latin typeface="+mn-ea"/>
              <a:ea typeface="+mn-ea"/>
            </a:rPr>
            <a:t>百万円）が実施され、全国平均等を大きく上回る結果となっています。財源には交付税措置の手厚い起債をする一方、償還への備えも併せて取り組んでいます。</a:t>
          </a:r>
          <a:endParaRPr kumimoji="1" lang="en-US" altLang="ja-JP" sz="1300">
            <a:latin typeface="+mn-ea"/>
            <a:ea typeface="+mn-ea"/>
          </a:endParaRPr>
        </a:p>
        <a:p>
          <a:r>
            <a:rPr kumimoji="1" lang="ja-JP" altLang="en-US" sz="1300">
              <a:latin typeface="+mn-ea"/>
              <a:ea typeface="+mn-ea"/>
            </a:rPr>
            <a:t>　「積立金」では、上記のとおり近年の大型事業債の償還に備えた積立を継続するほか、ふるさと納税（寄附金 </a:t>
          </a:r>
          <a:r>
            <a:rPr kumimoji="1" lang="en-US" altLang="ja-JP" sz="1300">
              <a:latin typeface="+mn-ea"/>
              <a:ea typeface="+mn-ea"/>
            </a:rPr>
            <a:t>107</a:t>
          </a:r>
          <a:r>
            <a:rPr kumimoji="1" lang="ja-JP" altLang="en-US" sz="1300">
              <a:latin typeface="+mn-ea"/>
              <a:ea typeface="+mn-ea"/>
            </a:rPr>
            <a:t>千円）を全額積立てており、全国平均等を大きく上回る積立を実施しています。</a:t>
          </a:r>
          <a:endParaRPr kumimoji="1" lang="en-US" altLang="ja-JP" sz="1300">
            <a:latin typeface="+mn-ea"/>
            <a:ea typeface="+mn-ea"/>
          </a:endParaRPr>
        </a:p>
        <a:p>
          <a:r>
            <a:rPr kumimoji="1" lang="ja-JP" altLang="en-US" sz="1300">
              <a:latin typeface="+mn-ea"/>
              <a:ea typeface="+mn-ea"/>
            </a:rPr>
            <a:t>　「投資及び出資金」では、国民宿舎事業（公営企業）に対する経営支援出資（</a:t>
          </a:r>
          <a:r>
            <a:rPr kumimoji="1" lang="en-US" altLang="ja-JP" sz="1300">
              <a:latin typeface="+mn-ea"/>
              <a:ea typeface="+mn-ea"/>
            </a:rPr>
            <a:t>69</a:t>
          </a:r>
          <a:r>
            <a:rPr kumimoji="1" lang="ja-JP" altLang="en-US" sz="1300">
              <a:latin typeface="+mn-ea"/>
              <a:ea typeface="+mn-ea"/>
            </a:rPr>
            <a:t>百万円）を実施しています。この国民宿舎事業については、これまで多方面から支援を行ってきましたが抜本的な経営改善が必要となっており、指定管理者制度の導入を決定し平成</a:t>
          </a:r>
          <a:r>
            <a:rPr kumimoji="1" lang="en-US" altLang="ja-JP" sz="1300">
              <a:latin typeface="+mn-ea"/>
              <a:ea typeface="+mn-ea"/>
            </a:rPr>
            <a:t>29</a:t>
          </a:r>
          <a:r>
            <a:rPr kumimoji="1" lang="ja-JP" altLang="en-US" sz="1300">
              <a:latin typeface="+mn-ea"/>
              <a:ea typeface="+mn-ea"/>
            </a:rPr>
            <a:t>年度からの移行に向けた準備を進めて</a:t>
          </a:r>
          <a:r>
            <a:rPr kumimoji="1" lang="ja-JP" altLang="en-US" sz="1300">
              <a:latin typeface="ＭＳ Ｐゴシック"/>
            </a:rPr>
            <a:t>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46736</xdr:rowOff>
    </xdr:from>
    <xdr:to>
      <xdr:col>6</xdr:col>
      <xdr:colOff>511175</xdr:colOff>
      <xdr:row>34</xdr:row>
      <xdr:rowOff>148463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6036"/>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148463</xdr:rowOff>
    </xdr:from>
    <xdr:to>
      <xdr:col>5</xdr:col>
      <xdr:colOff>358775</xdr:colOff>
      <xdr:row>35</xdr:row>
      <xdr:rowOff>41148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7763"/>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41148</xdr:rowOff>
    </xdr:from>
    <xdr:to>
      <xdr:col>4</xdr:col>
      <xdr:colOff>155575</xdr:colOff>
      <xdr:row>35</xdr:row>
      <xdr:rowOff>42799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189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7112</xdr:rowOff>
    </xdr:from>
    <xdr:to>
      <xdr:col>2</xdr:col>
      <xdr:colOff>638175</xdr:colOff>
      <xdr:row>35</xdr:row>
      <xdr:rowOff>42799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36412"/>
          <a:ext cx="889000" cy="2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167386</xdr:rowOff>
    </xdr:from>
    <xdr:to>
      <xdr:col>6</xdr:col>
      <xdr:colOff>561975</xdr:colOff>
      <xdr:row>34</xdr:row>
      <xdr:rowOff>97536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18813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97663</xdr:rowOff>
    </xdr:from>
    <xdr:to>
      <xdr:col>5</xdr:col>
      <xdr:colOff>409575</xdr:colOff>
      <xdr:row>35</xdr:row>
      <xdr:rowOff>27813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44340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161798</xdr:rowOff>
    </xdr:from>
    <xdr:to>
      <xdr:col>4</xdr:col>
      <xdr:colOff>206375</xdr:colOff>
      <xdr:row>35</xdr:row>
      <xdr:rowOff>91948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108475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163449</xdr:rowOff>
    </xdr:from>
    <xdr:to>
      <xdr:col>3</xdr:col>
      <xdr:colOff>3175</xdr:colOff>
      <xdr:row>35</xdr:row>
      <xdr:rowOff>93599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110126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127762</xdr:rowOff>
    </xdr:from>
    <xdr:to>
      <xdr:col>1</xdr:col>
      <xdr:colOff>485775</xdr:colOff>
      <xdr:row>34</xdr:row>
      <xdr:rowOff>57912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74439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59367</xdr:rowOff>
    </xdr:from>
    <xdr:to>
      <xdr:col>6</xdr:col>
      <xdr:colOff>511175</xdr:colOff>
      <xdr:row>56</xdr:row>
      <xdr:rowOff>108421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17667"/>
          <a:ext cx="838200" cy="3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25527</xdr:rowOff>
    </xdr:from>
    <xdr:to>
      <xdr:col>5</xdr:col>
      <xdr:colOff>358775</xdr:colOff>
      <xdr:row>56</xdr:row>
      <xdr:rowOff>108421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6727"/>
          <a:ext cx="8890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25527</xdr:rowOff>
    </xdr:from>
    <xdr:to>
      <xdr:col>4</xdr:col>
      <xdr:colOff>155575</xdr:colOff>
      <xdr:row>56</xdr:row>
      <xdr:rowOff>71531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6727"/>
          <a:ext cx="889000" cy="4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71531</xdr:rowOff>
    </xdr:from>
    <xdr:to>
      <xdr:col>2</xdr:col>
      <xdr:colOff>638175</xdr:colOff>
      <xdr:row>56</xdr:row>
      <xdr:rowOff>163082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2731"/>
          <a:ext cx="889000" cy="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8567</xdr:rowOff>
    </xdr:from>
    <xdr:to>
      <xdr:col>6</xdr:col>
      <xdr:colOff>561975</xdr:colOff>
      <xdr:row>54</xdr:row>
      <xdr:rowOff>110167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2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31444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57621</xdr:rowOff>
    </xdr:from>
    <xdr:to>
      <xdr:col>5</xdr:col>
      <xdr:colOff>409575</xdr:colOff>
      <xdr:row>56</xdr:row>
      <xdr:rowOff>159221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6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150348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7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146177</xdr:rowOff>
    </xdr:from>
    <xdr:to>
      <xdr:col>4</xdr:col>
      <xdr:colOff>206375</xdr:colOff>
      <xdr:row>56</xdr:row>
      <xdr:rowOff>76327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5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92854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35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20731</xdr:rowOff>
    </xdr:from>
    <xdr:to>
      <xdr:col>3</xdr:col>
      <xdr:colOff>3175</xdr:colOff>
      <xdr:row>56</xdr:row>
      <xdr:rowOff>122331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6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138858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3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112282</xdr:rowOff>
    </xdr:from>
    <xdr:to>
      <xdr:col>1</xdr:col>
      <xdr:colOff>485775</xdr:colOff>
      <xdr:row>57</xdr:row>
      <xdr:rowOff>42432</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7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58959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48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45526</xdr:rowOff>
    </xdr:from>
    <xdr:to>
      <xdr:col>6</xdr:col>
      <xdr:colOff>511175</xdr:colOff>
      <xdr:row>75</xdr:row>
      <xdr:rowOff>108546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4276"/>
          <a:ext cx="838200" cy="6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108546</xdr:rowOff>
    </xdr:from>
    <xdr:to>
      <xdr:col>5</xdr:col>
      <xdr:colOff>358775</xdr:colOff>
      <xdr:row>76</xdr:row>
      <xdr:rowOff>4927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7296"/>
          <a:ext cx="889000" cy="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81800</xdr:rowOff>
    </xdr:from>
    <xdr:to>
      <xdr:col>4</xdr:col>
      <xdr:colOff>155575</xdr:colOff>
      <xdr:row>76</xdr:row>
      <xdr:rowOff>4927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254750"/>
          <a:ext cx="889000" cy="7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81800</xdr:rowOff>
    </xdr:from>
    <xdr:to>
      <xdr:col>2</xdr:col>
      <xdr:colOff>638175</xdr:colOff>
      <xdr:row>75</xdr:row>
      <xdr:rowOff>121869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254750"/>
          <a:ext cx="889000" cy="7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166176</xdr:rowOff>
    </xdr:from>
    <xdr:to>
      <xdr:col>6</xdr:col>
      <xdr:colOff>561975</xdr:colOff>
      <xdr:row>75</xdr:row>
      <xdr:rowOff>96326</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28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17603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166,549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57746</xdr:rowOff>
    </xdr:from>
    <xdr:to>
      <xdr:col>5</xdr:col>
      <xdr:colOff>409575</xdr:colOff>
      <xdr:row>75</xdr:row>
      <xdr:rowOff>159345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2916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6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125577</xdr:rowOff>
    </xdr:from>
    <xdr:to>
      <xdr:col>4</xdr:col>
      <xdr:colOff>206375</xdr:colOff>
      <xdr:row>76</xdr:row>
      <xdr:rowOff>55727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29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72254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75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152,239</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31000</xdr:rowOff>
    </xdr:from>
    <xdr:to>
      <xdr:col>3</xdr:col>
      <xdr:colOff>3175</xdr:colOff>
      <xdr:row>71</xdr:row>
      <xdr:rowOff>132600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2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149127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19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71069</xdr:rowOff>
    </xdr:from>
    <xdr:to>
      <xdr:col>1</xdr:col>
      <xdr:colOff>485775</xdr:colOff>
      <xdr:row>76</xdr:row>
      <xdr:rowOff>1219</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17746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70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113300</xdr:rowOff>
    </xdr:from>
    <xdr:to>
      <xdr:col>6</xdr:col>
      <xdr:colOff>511175</xdr:colOff>
      <xdr:row>98</xdr:row>
      <xdr:rowOff>122503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400"/>
          <a:ext cx="8382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96233</xdr:rowOff>
    </xdr:from>
    <xdr:to>
      <xdr:col>5</xdr:col>
      <xdr:colOff>358775</xdr:colOff>
      <xdr:row>98</xdr:row>
      <xdr:rowOff>122503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8333"/>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39920</xdr:rowOff>
    </xdr:from>
    <xdr:to>
      <xdr:col>4</xdr:col>
      <xdr:colOff>155575</xdr:colOff>
      <xdr:row>98</xdr:row>
      <xdr:rowOff>96233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2020"/>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39920</xdr:rowOff>
    </xdr:from>
    <xdr:to>
      <xdr:col>2</xdr:col>
      <xdr:colOff>638175</xdr:colOff>
      <xdr:row>98</xdr:row>
      <xdr:rowOff>66619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2020"/>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62500</xdr:rowOff>
    </xdr:from>
    <xdr:to>
      <xdr:col>6</xdr:col>
      <xdr:colOff>561975</xdr:colOff>
      <xdr:row>98</xdr:row>
      <xdr:rowOff>164100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8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148877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71703</xdr:rowOff>
    </xdr:from>
    <xdr:to>
      <xdr:col>5</xdr:col>
      <xdr:colOff>409575</xdr:colOff>
      <xdr:row>99</xdr:row>
      <xdr:rowOff>1853</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164430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45433</xdr:rowOff>
    </xdr:from>
    <xdr:to>
      <xdr:col>4</xdr:col>
      <xdr:colOff>206375</xdr:colOff>
      <xdr:row>98</xdr:row>
      <xdr:rowOff>147033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160570</xdr:rowOff>
    </xdr:from>
    <xdr:to>
      <xdr:col>3</xdr:col>
      <xdr:colOff>3175</xdr:colOff>
      <xdr:row>98</xdr:row>
      <xdr:rowOff>90720</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7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81847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15819</xdr:rowOff>
    </xdr:from>
    <xdr:to>
      <xdr:col>1</xdr:col>
      <xdr:colOff>485775</xdr:colOff>
      <xdr:row>98</xdr:row>
      <xdr:rowOff>117419</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108546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104115</xdr:rowOff>
    </xdr:from>
    <xdr:to>
      <xdr:col>15</xdr:col>
      <xdr:colOff>180975</xdr:colOff>
      <xdr:row>38</xdr:row>
      <xdr:rowOff>105639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92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128575</xdr:rowOff>
    </xdr:from>
    <xdr:to>
      <xdr:col>14</xdr:col>
      <xdr:colOff>28575</xdr:colOff>
      <xdr:row>38</xdr:row>
      <xdr:rowOff>105639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72225"/>
          <a:ext cx="8890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72644</xdr:rowOff>
    </xdr:from>
    <xdr:to>
      <xdr:col>12</xdr:col>
      <xdr:colOff>511175</xdr:colOff>
      <xdr:row>37</xdr:row>
      <xdr:rowOff>128575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16294"/>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125679</xdr:rowOff>
    </xdr:from>
    <xdr:to>
      <xdr:col>11</xdr:col>
      <xdr:colOff>307975</xdr:colOff>
      <xdr:row>37</xdr:row>
      <xdr:rowOff>72644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54979"/>
          <a:ext cx="889000" cy="4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53315</xdr:rowOff>
    </xdr:from>
    <xdr:to>
      <xdr:col>15</xdr:col>
      <xdr:colOff>231775</xdr:colOff>
      <xdr:row>38</xdr:row>
      <xdr:rowOff>154915</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12692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54839</xdr:rowOff>
    </xdr:from>
    <xdr:to>
      <xdr:col>14</xdr:col>
      <xdr:colOff>79375</xdr:colOff>
      <xdr:row>38</xdr:row>
      <xdr:rowOff>156439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147566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77775</xdr:rowOff>
    </xdr:from>
    <xdr:to>
      <xdr:col>12</xdr:col>
      <xdr:colOff>561975</xdr:colOff>
      <xdr:row>38</xdr:row>
      <xdr:rowOff>7925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24452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61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21844</xdr:rowOff>
    </xdr:from>
    <xdr:to>
      <xdr:col>11</xdr:col>
      <xdr:colOff>358775</xdr:colOff>
      <xdr:row>37</xdr:row>
      <xdr:rowOff>123444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139971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1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74879</xdr:rowOff>
    </xdr:from>
    <xdr:to>
      <xdr:col>10</xdr:col>
      <xdr:colOff>155575</xdr:colOff>
      <xdr:row>35</xdr:row>
      <xdr:rowOff>5029</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9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21556</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90871</xdr:rowOff>
    </xdr:from>
    <xdr:to>
      <xdr:col>15</xdr:col>
      <xdr:colOff>180975</xdr:colOff>
      <xdr:row>56</xdr:row>
      <xdr:rowOff>93111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0621"/>
          <a:ext cx="8382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93111</xdr:rowOff>
    </xdr:from>
    <xdr:to>
      <xdr:col>14</xdr:col>
      <xdr:colOff>28575</xdr:colOff>
      <xdr:row>56</xdr:row>
      <xdr:rowOff>110851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9431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51836</xdr:rowOff>
    </xdr:from>
    <xdr:to>
      <xdr:col>12</xdr:col>
      <xdr:colOff>511175</xdr:colOff>
      <xdr:row>56</xdr:row>
      <xdr:rowOff>110851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5303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32093</xdr:rowOff>
    </xdr:from>
    <xdr:to>
      <xdr:col>11</xdr:col>
      <xdr:colOff>307975</xdr:colOff>
      <xdr:row>56</xdr:row>
      <xdr:rowOff>51836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33293"/>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40071</xdr:rowOff>
    </xdr:from>
    <xdr:to>
      <xdr:col>15</xdr:col>
      <xdr:colOff>231775</xdr:colOff>
      <xdr:row>55</xdr:row>
      <xdr:rowOff>141671</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94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62948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42311</xdr:rowOff>
    </xdr:from>
    <xdr:to>
      <xdr:col>14</xdr:col>
      <xdr:colOff>79375</xdr:colOff>
      <xdr:row>56</xdr:row>
      <xdr:rowOff>143911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96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160438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60051</xdr:rowOff>
    </xdr:from>
    <xdr:to>
      <xdr:col>12</xdr:col>
      <xdr:colOff>561975</xdr:colOff>
      <xdr:row>56</xdr:row>
      <xdr:rowOff>161651</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6728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1036</xdr:rowOff>
    </xdr:from>
    <xdr:to>
      <xdr:col>11</xdr:col>
      <xdr:colOff>358775</xdr:colOff>
      <xdr:row>56</xdr:row>
      <xdr:rowOff>102636</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96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119163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152743</xdr:rowOff>
    </xdr:from>
    <xdr:to>
      <xdr:col>10</xdr:col>
      <xdr:colOff>155575</xdr:colOff>
      <xdr:row>56</xdr:row>
      <xdr:rowOff>82893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95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99420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113836</xdr:rowOff>
    </xdr:from>
    <xdr:to>
      <xdr:col>15</xdr:col>
      <xdr:colOff>180975</xdr:colOff>
      <xdr:row>75</xdr:row>
      <xdr:rowOff>82811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458236"/>
          <a:ext cx="8382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82811</xdr:rowOff>
    </xdr:from>
    <xdr:to>
      <xdr:col>14</xdr:col>
      <xdr:colOff>28575</xdr:colOff>
      <xdr:row>76</xdr:row>
      <xdr:rowOff>168646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41561"/>
          <a:ext cx="889000" cy="2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168646</xdr:rowOff>
    </xdr:from>
    <xdr:to>
      <xdr:col>12</xdr:col>
      <xdr:colOff>511175</xdr:colOff>
      <xdr:row>77</xdr:row>
      <xdr:rowOff>47019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98846"/>
          <a:ext cx="889000" cy="4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47019</xdr:rowOff>
    </xdr:from>
    <xdr:to>
      <xdr:col>11</xdr:col>
      <xdr:colOff>307975</xdr:colOff>
      <xdr:row>78</xdr:row>
      <xdr:rowOff>32204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48669"/>
          <a:ext cx="889000" cy="1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63036</xdr:rowOff>
    </xdr:from>
    <xdr:to>
      <xdr:col>15</xdr:col>
      <xdr:colOff>231775</xdr:colOff>
      <xdr:row>72</xdr:row>
      <xdr:rowOff>164636</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2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85913</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25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32011</xdr:rowOff>
    </xdr:from>
    <xdr:to>
      <xdr:col>14</xdr:col>
      <xdr:colOff>79375</xdr:colOff>
      <xdr:row>75</xdr:row>
      <xdr:rowOff>133611</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150138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117846</xdr:rowOff>
    </xdr:from>
    <xdr:to>
      <xdr:col>12</xdr:col>
      <xdr:colOff>561975</xdr:colOff>
      <xdr:row>77</xdr:row>
      <xdr:rowOff>47996</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1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64522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167669</xdr:rowOff>
    </xdr:from>
    <xdr:to>
      <xdr:col>11</xdr:col>
      <xdr:colOff>358775</xdr:colOff>
      <xdr:row>77</xdr:row>
      <xdr:rowOff>97819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114346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152854</xdr:rowOff>
    </xdr:from>
    <xdr:to>
      <xdr:col>10</xdr:col>
      <xdr:colOff>155575</xdr:colOff>
      <xdr:row>78</xdr:row>
      <xdr:rowOff>83004</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3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99531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63778</xdr:rowOff>
    </xdr:from>
    <xdr:to>
      <xdr:col>15</xdr:col>
      <xdr:colOff>180975</xdr:colOff>
      <xdr:row>97</xdr:row>
      <xdr:rowOff>99572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94428"/>
          <a:ext cx="8382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99572</xdr:rowOff>
    </xdr:from>
    <xdr:to>
      <xdr:col>14</xdr:col>
      <xdr:colOff>28575</xdr:colOff>
      <xdr:row>97</xdr:row>
      <xdr:rowOff>107034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30222"/>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107034</xdr:rowOff>
    </xdr:from>
    <xdr:to>
      <xdr:col>12</xdr:col>
      <xdr:colOff>511175</xdr:colOff>
      <xdr:row>97</xdr:row>
      <xdr:rowOff>129170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768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128394</xdr:rowOff>
    </xdr:from>
    <xdr:to>
      <xdr:col>11</xdr:col>
      <xdr:colOff>307975</xdr:colOff>
      <xdr:row>97</xdr:row>
      <xdr:rowOff>129170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5904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12978</xdr:rowOff>
    </xdr:from>
    <xdr:to>
      <xdr:col>15</xdr:col>
      <xdr:colOff>231775</xdr:colOff>
      <xdr:row>97</xdr:row>
      <xdr:rowOff>114578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162855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48772</xdr:rowOff>
    </xdr:from>
    <xdr:to>
      <xdr:col>14</xdr:col>
      <xdr:colOff>79375</xdr:colOff>
      <xdr:row>97</xdr:row>
      <xdr:rowOff>150372</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141499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56234</xdr:rowOff>
    </xdr:from>
    <xdr:to>
      <xdr:col>12</xdr:col>
      <xdr:colOff>561975</xdr:colOff>
      <xdr:row>97</xdr:row>
      <xdr:rowOff>157834</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6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148961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78370</xdr:rowOff>
    </xdr:from>
    <xdr:to>
      <xdr:col>11</xdr:col>
      <xdr:colOff>358775</xdr:colOff>
      <xdr:row>98</xdr:row>
      <xdr:rowOff>8520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171097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77594</xdr:rowOff>
    </xdr:from>
    <xdr:to>
      <xdr:col>10</xdr:col>
      <xdr:colOff>155575</xdr:colOff>
      <xdr:row>98</xdr:row>
      <xdr:rowOff>7744</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7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170321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48793</xdr:rowOff>
    </xdr:from>
    <xdr:to>
      <xdr:col>23</xdr:col>
      <xdr:colOff>517525</xdr:colOff>
      <xdr:row>38</xdr:row>
      <xdr:rowOff>121736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3893"/>
          <a:ext cx="838200" cy="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48793</xdr:rowOff>
    </xdr:from>
    <xdr:to>
      <xdr:col>22</xdr:col>
      <xdr:colOff>365125</xdr:colOff>
      <xdr:row>38</xdr:row>
      <xdr:rowOff>169914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3893"/>
          <a:ext cx="8890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169914</xdr:rowOff>
    </xdr:from>
    <xdr:to>
      <xdr:col>21</xdr:col>
      <xdr:colOff>161925</xdr:colOff>
      <xdr:row>39</xdr:row>
      <xdr:rowOff>36068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85014"/>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69291</xdr:rowOff>
    </xdr:from>
    <xdr:to>
      <xdr:col>19</xdr:col>
      <xdr:colOff>644525</xdr:colOff>
      <xdr:row>39</xdr:row>
      <xdr:rowOff>36068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4391"/>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70936</xdr:rowOff>
    </xdr:from>
    <xdr:to>
      <xdr:col>23</xdr:col>
      <xdr:colOff>568325</xdr:colOff>
      <xdr:row>39</xdr:row>
      <xdr:rowOff>1086</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6268700" y="65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49363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169443</xdr:rowOff>
    </xdr:from>
    <xdr:to>
      <xdr:col>22</xdr:col>
      <xdr:colOff>415925</xdr:colOff>
      <xdr:row>38</xdr:row>
      <xdr:rowOff>99593</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54305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90720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119114</xdr:rowOff>
    </xdr:from>
    <xdr:to>
      <xdr:col>21</xdr:col>
      <xdr:colOff>212725</xdr:colOff>
      <xdr:row>39</xdr:row>
      <xdr:rowOff>49264</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4541500" y="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40391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156718</xdr:rowOff>
    </xdr:from>
    <xdr:to>
      <xdr:col>20</xdr:col>
      <xdr:colOff>9525</xdr:colOff>
      <xdr:row>39</xdr:row>
      <xdr:rowOff>86868</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77995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18491</xdr:rowOff>
    </xdr:from>
    <xdr:to>
      <xdr:col>18</xdr:col>
      <xdr:colOff>492125</xdr:colOff>
      <xdr:row>38</xdr:row>
      <xdr:rowOff>120091</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2763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136618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29084</xdr:rowOff>
    </xdr:from>
    <xdr:to>
      <xdr:col>23</xdr:col>
      <xdr:colOff>517525</xdr:colOff>
      <xdr:row>58</xdr:row>
      <xdr:rowOff>41730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3184"/>
          <a:ext cx="8382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41730</xdr:rowOff>
    </xdr:from>
    <xdr:to>
      <xdr:col>22</xdr:col>
      <xdr:colOff>365125</xdr:colOff>
      <xdr:row>58</xdr:row>
      <xdr:rowOff>51613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8583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51613</xdr:rowOff>
    </xdr:from>
    <xdr:to>
      <xdr:col>21</xdr:col>
      <xdr:colOff>161925</xdr:colOff>
      <xdr:row>58</xdr:row>
      <xdr:rowOff>73371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5713"/>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44199</xdr:rowOff>
    </xdr:from>
    <xdr:to>
      <xdr:col>19</xdr:col>
      <xdr:colOff>644525</xdr:colOff>
      <xdr:row>58</xdr:row>
      <xdr:rowOff>73371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88299"/>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149734</xdr:rowOff>
    </xdr:from>
    <xdr:to>
      <xdr:col>23</xdr:col>
      <xdr:colOff>568325</xdr:colOff>
      <xdr:row>58</xdr:row>
      <xdr:rowOff>79884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9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64661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162380</xdr:rowOff>
    </xdr:from>
    <xdr:to>
      <xdr:col>22</xdr:col>
      <xdr:colOff>415925</xdr:colOff>
      <xdr:row>58</xdr:row>
      <xdr:rowOff>92530</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83657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813</xdr:rowOff>
    </xdr:from>
    <xdr:to>
      <xdr:col>21</xdr:col>
      <xdr:colOff>212725</xdr:colOff>
      <xdr:row>58</xdr:row>
      <xdr:rowOff>102413</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93540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22571</xdr:rowOff>
    </xdr:from>
    <xdr:to>
      <xdr:col>20</xdr:col>
      <xdr:colOff>9525</xdr:colOff>
      <xdr:row>58</xdr:row>
      <xdr:rowOff>124171</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9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115298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164849</xdr:rowOff>
    </xdr:from>
    <xdr:to>
      <xdr:col>18</xdr:col>
      <xdr:colOff>492125</xdr:colOff>
      <xdr:row>58</xdr:row>
      <xdr:rowOff>94999</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9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86126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36807</xdr:rowOff>
    </xdr:from>
    <xdr:to>
      <xdr:col>23</xdr:col>
      <xdr:colOff>517525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1357"/>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36807</xdr:rowOff>
    </xdr:from>
    <xdr:to>
      <xdr:col>22</xdr:col>
      <xdr:colOff>365125</xdr:colOff>
      <xdr:row>79</xdr:row>
      <xdr:rowOff>41204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135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113433</xdr:rowOff>
    </xdr:from>
    <xdr:to>
      <xdr:col>21</xdr:col>
      <xdr:colOff>161925</xdr:colOff>
      <xdr:row>79</xdr:row>
      <xdr:rowOff>41204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86533"/>
          <a:ext cx="889000" cy="9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113433</xdr:rowOff>
    </xdr:from>
    <xdr:to>
      <xdr:col>19</xdr:col>
      <xdr:colOff>644525</xdr:colOff>
      <xdr:row>79</xdr:row>
      <xdr:rowOff>37303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6533"/>
          <a:ext cx="889000" cy="9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157457</xdr:rowOff>
    </xdr:from>
    <xdr:to>
      <xdr:col>22</xdr:col>
      <xdr:colOff>415925</xdr:colOff>
      <xdr:row>79</xdr:row>
      <xdr:rowOff>87607</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5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78734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7" y="136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161854</xdr:rowOff>
    </xdr:from>
    <xdr:to>
      <xdr:col>21</xdr:col>
      <xdr:colOff>212725</xdr:colOff>
      <xdr:row>79</xdr:row>
      <xdr:rowOff>92004</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5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83131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62633</xdr:rowOff>
    </xdr:from>
    <xdr:to>
      <xdr:col>20</xdr:col>
      <xdr:colOff>9525</xdr:colOff>
      <xdr:row>78</xdr:row>
      <xdr:rowOff>164233</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157953</xdr:rowOff>
    </xdr:from>
    <xdr:to>
      <xdr:col>18</xdr:col>
      <xdr:colOff>492125</xdr:colOff>
      <xdr:row>79</xdr:row>
      <xdr:rowOff>88103</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79230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105541</xdr:rowOff>
    </xdr:from>
    <xdr:to>
      <xdr:col>23</xdr:col>
      <xdr:colOff>517525</xdr:colOff>
      <xdr:row>95</xdr:row>
      <xdr:rowOff>162920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93291"/>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67028</xdr:rowOff>
    </xdr:from>
    <xdr:to>
      <xdr:col>22</xdr:col>
      <xdr:colOff>365125</xdr:colOff>
      <xdr:row>95</xdr:row>
      <xdr:rowOff>105541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54778"/>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64153</xdr:rowOff>
    </xdr:from>
    <xdr:to>
      <xdr:col>21</xdr:col>
      <xdr:colOff>161925</xdr:colOff>
      <xdr:row>95</xdr:row>
      <xdr:rowOff>67028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5190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36367</xdr:rowOff>
    </xdr:from>
    <xdr:to>
      <xdr:col>19</xdr:col>
      <xdr:colOff>644525</xdr:colOff>
      <xdr:row>95</xdr:row>
      <xdr:rowOff>64153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24117"/>
          <a:ext cx="889000" cy="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112120</xdr:rowOff>
    </xdr:from>
    <xdr:to>
      <xdr:col>23</xdr:col>
      <xdr:colOff>568325</xdr:colOff>
      <xdr:row>96</xdr:row>
      <xdr:rowOff>42270</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6268700" y="16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90547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54741</xdr:rowOff>
    </xdr:from>
    <xdr:to>
      <xdr:col>22</xdr:col>
      <xdr:colOff>415925</xdr:colOff>
      <xdr:row>95</xdr:row>
      <xdr:rowOff>156341</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5430500" y="16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16228</xdr:rowOff>
    </xdr:from>
    <xdr:to>
      <xdr:col>21</xdr:col>
      <xdr:colOff>212725</xdr:colOff>
      <xdr:row>95</xdr:row>
      <xdr:rowOff>117828</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4541500" y="163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134355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13353</xdr:rowOff>
    </xdr:from>
    <xdr:to>
      <xdr:col>20</xdr:col>
      <xdr:colOff>9525</xdr:colOff>
      <xdr:row>95</xdr:row>
      <xdr:rowOff>114953</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3652500" y="163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131480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157017</xdr:rowOff>
    </xdr:from>
    <xdr:to>
      <xdr:col>18</xdr:col>
      <xdr:colOff>492125</xdr:colOff>
      <xdr:row>95</xdr:row>
      <xdr:rowOff>87167</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2763500" y="1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103694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a:extLst>
            <a:ext uri="{FF2B5EF4-FFF2-40B4-BE49-F238E27FC236}">
              <a16:creationId xmlns:a16="http://schemas.microsoft.com/office/drawing/2014/main" id="{00000000-0008-0000-0700-0000E7020000}"/>
            </a:ext>
          </a:extLst>
        </xdr:cNvPr>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性質別分析</a:t>
          </a:r>
          <a:r>
            <a:rPr kumimoji="1" lang="ja-JP" altLang="en-US" sz="1300">
              <a:solidFill>
                <a:sysClr val="windowText" lastClr="000000"/>
              </a:solidFill>
              <a:latin typeface="+mn-ea"/>
              <a:ea typeface="+mn-ea"/>
            </a:rPr>
            <a:t>と同じく、本町では</a:t>
          </a:r>
          <a:r>
            <a:rPr kumimoji="1" lang="ja-JP" altLang="ja-JP" sz="1300">
              <a:solidFill>
                <a:sysClr val="windowText" lastClr="000000"/>
              </a:solidFill>
              <a:effectLst/>
              <a:latin typeface="+mn-ea"/>
              <a:ea typeface="+mn-ea"/>
              <a:cs typeface="+mn-cs"/>
            </a:rPr>
            <a:t>項目全般に渡って住民一人あたりのコストは割高な傾向にあります。このうち</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27</a:t>
          </a:r>
          <a:r>
            <a:rPr kumimoji="1" lang="ja-JP" altLang="en-US" sz="1300">
              <a:solidFill>
                <a:sysClr val="windowText" lastClr="000000"/>
              </a:solidFill>
              <a:effectLst/>
              <a:latin typeface="+mn-ea"/>
              <a:ea typeface="+mn-ea"/>
              <a:cs typeface="+mn-cs"/>
            </a:rPr>
            <a:t>年度決算の特徴的なものとし</a:t>
          </a:r>
          <a:r>
            <a:rPr kumimoji="1" lang="ja-JP" altLang="ja-JP" sz="1300">
              <a:solidFill>
                <a:sysClr val="windowText" lastClr="000000"/>
              </a:solidFill>
              <a:effectLst/>
              <a:latin typeface="+mn-ea"/>
              <a:ea typeface="+mn-ea"/>
              <a:cs typeface="+mn-cs"/>
            </a:rPr>
            <a:t>て「</a:t>
          </a:r>
          <a:r>
            <a:rPr kumimoji="1" lang="ja-JP" altLang="en-US" sz="1300">
              <a:solidFill>
                <a:sysClr val="windowText" lastClr="000000"/>
              </a:solidFill>
              <a:effectLst/>
              <a:latin typeface="+mn-ea"/>
              <a:ea typeface="+mn-ea"/>
              <a:cs typeface="+mn-cs"/>
            </a:rPr>
            <a:t>総務費</a:t>
          </a:r>
          <a:r>
            <a:rPr kumimoji="1" lang="ja-JP" altLang="ja-JP" sz="1300">
              <a:solidFill>
                <a:sysClr val="windowText" lastClr="000000"/>
              </a:solidFill>
              <a:effectLst/>
              <a:latin typeface="+mn-ea"/>
              <a:ea typeface="+mn-ea"/>
              <a:cs typeface="+mn-cs"/>
            </a:rPr>
            <a:t>」と「</a:t>
          </a:r>
          <a:r>
            <a:rPr kumimoji="1" lang="ja-JP" altLang="en-US" sz="1300">
              <a:solidFill>
                <a:sysClr val="windowText" lastClr="000000"/>
              </a:solidFill>
              <a:effectLst/>
              <a:latin typeface="+mn-ea"/>
              <a:ea typeface="+mn-ea"/>
              <a:cs typeface="+mn-cs"/>
            </a:rPr>
            <a:t>農林水産業費」</a:t>
          </a:r>
          <a:r>
            <a:rPr kumimoji="1" lang="ja-JP" altLang="ja-JP" sz="1300">
              <a:solidFill>
                <a:sysClr val="windowText" lastClr="000000"/>
              </a:solidFill>
              <a:effectLst/>
              <a:latin typeface="+mn-ea"/>
              <a:ea typeface="+mn-ea"/>
              <a:cs typeface="+mn-cs"/>
            </a:rPr>
            <a:t>、「</a:t>
          </a:r>
          <a:r>
            <a:rPr kumimoji="1" lang="ja-JP" altLang="en-US" sz="1300">
              <a:solidFill>
                <a:sysClr val="windowText" lastClr="000000"/>
              </a:solidFill>
              <a:effectLst/>
              <a:latin typeface="+mn-ea"/>
              <a:ea typeface="+mn-ea"/>
              <a:cs typeface="+mn-cs"/>
            </a:rPr>
            <a:t>商工費</a:t>
          </a:r>
          <a:r>
            <a:rPr kumimoji="1" lang="ja-JP" altLang="ja-JP" sz="1300">
              <a:solidFill>
                <a:sysClr val="windowText" lastClr="000000"/>
              </a:solidFill>
              <a:effectLst/>
              <a:latin typeface="+mn-ea"/>
              <a:ea typeface="+mn-ea"/>
              <a:cs typeface="+mn-cs"/>
            </a:rPr>
            <a:t>」の３項目が挙げられます。</a:t>
          </a:r>
          <a:endParaRPr lang="ja-JP" altLang="ja-JP" sz="1300">
            <a:solidFill>
              <a:sysClr val="windowText" lastClr="000000"/>
            </a:solidFill>
            <a:effectLst/>
            <a:latin typeface="+mn-ea"/>
            <a:ea typeface="+mn-ea"/>
          </a:endParaRPr>
        </a:p>
        <a:p>
          <a:r>
            <a:rPr kumimoji="1" lang="ja-JP" altLang="en-US" sz="1300">
              <a:solidFill>
                <a:sysClr val="windowText" lastClr="000000"/>
              </a:solidFill>
              <a:latin typeface="+mn-ea"/>
              <a:ea typeface="+mn-ea"/>
            </a:rPr>
            <a:t>　「総務費」では、防災行政無線のデジタル化（</a:t>
          </a:r>
          <a:r>
            <a:rPr kumimoji="1" lang="en-US" altLang="ja-JP" sz="1300">
              <a:solidFill>
                <a:sysClr val="windowText" lastClr="000000"/>
              </a:solidFill>
              <a:latin typeface="+mn-ea"/>
              <a:ea typeface="+mn-ea"/>
            </a:rPr>
            <a:t>677</a:t>
          </a:r>
          <a:r>
            <a:rPr kumimoji="1" lang="ja-JP" altLang="en-US" sz="1300">
              <a:solidFill>
                <a:sysClr val="windowText" lastClr="000000"/>
              </a:solidFill>
              <a:latin typeface="+mn-ea"/>
              <a:ea typeface="+mn-ea"/>
            </a:rPr>
            <a:t>百万円）の実施や、各種基金への積立増（</a:t>
          </a:r>
          <a:r>
            <a:rPr kumimoji="1" lang="en-US" altLang="ja-JP" sz="1300">
              <a:solidFill>
                <a:sysClr val="windowText" lastClr="000000"/>
              </a:solidFill>
              <a:latin typeface="+mn-ea"/>
              <a:ea typeface="+mn-ea"/>
            </a:rPr>
            <a:t>241</a:t>
          </a:r>
          <a:r>
            <a:rPr kumimoji="1" lang="ja-JP" altLang="en-US" sz="1300">
              <a:solidFill>
                <a:sysClr val="windowText" lastClr="000000"/>
              </a:solidFill>
              <a:latin typeface="+mn-ea"/>
              <a:ea typeface="+mn-ea"/>
            </a:rPr>
            <a:t>百万円）が大きく影響し全国平均等を大きく上回る結果となっています。このうち基金ではふるさと納税（寄付金</a:t>
          </a:r>
          <a:r>
            <a:rPr kumimoji="1" lang="en-US" altLang="ja-JP" sz="1300">
              <a:solidFill>
                <a:sysClr val="windowText" lastClr="000000"/>
              </a:solidFill>
              <a:latin typeface="+mn-ea"/>
              <a:ea typeface="+mn-ea"/>
            </a:rPr>
            <a:t>107</a:t>
          </a:r>
          <a:r>
            <a:rPr kumimoji="1" lang="ja-JP" altLang="en-US" sz="1300">
              <a:solidFill>
                <a:sysClr val="windowText" lastClr="000000"/>
              </a:solidFill>
              <a:latin typeface="+mn-ea"/>
              <a:ea typeface="+mn-ea"/>
            </a:rPr>
            <a:t>百万）を全額積立てており、今後のまちの振興事業に役立てることとしています。</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「農林水産業費」では、新規就農者支援（</a:t>
          </a:r>
          <a:r>
            <a:rPr kumimoji="1" lang="en-US" altLang="ja-JP" sz="1300">
              <a:solidFill>
                <a:sysClr val="windowText" lastClr="000000"/>
              </a:solidFill>
              <a:latin typeface="+mn-ea"/>
              <a:ea typeface="+mn-ea"/>
            </a:rPr>
            <a:t>7</a:t>
          </a:r>
          <a:r>
            <a:rPr kumimoji="1" lang="ja-JP" altLang="en-US" sz="1300">
              <a:solidFill>
                <a:sysClr val="windowText" lastClr="000000"/>
              </a:solidFill>
              <a:latin typeface="+mn-ea"/>
              <a:ea typeface="+mn-ea"/>
            </a:rPr>
            <a:t>百万円）や和牛振興対策（</a:t>
          </a:r>
          <a:r>
            <a:rPr kumimoji="1" lang="en-US" altLang="ja-JP" sz="1300">
              <a:solidFill>
                <a:sysClr val="windowText" lastClr="000000"/>
              </a:solidFill>
              <a:latin typeface="+mn-ea"/>
              <a:ea typeface="+mn-ea"/>
            </a:rPr>
            <a:t>18</a:t>
          </a:r>
          <a:r>
            <a:rPr kumimoji="1" lang="ja-JP" altLang="en-US" sz="1300">
              <a:solidFill>
                <a:sysClr val="windowText" lastClr="000000"/>
              </a:solidFill>
              <a:latin typeface="+mn-ea"/>
              <a:ea typeface="+mn-ea"/>
            </a:rPr>
            <a:t>百万円）、緑の産業再生プロジェクト事業（</a:t>
          </a:r>
          <a:r>
            <a:rPr kumimoji="1" lang="en-US" altLang="ja-JP" sz="1300">
              <a:solidFill>
                <a:sysClr val="windowText" lastClr="000000"/>
              </a:solidFill>
              <a:latin typeface="+mn-ea"/>
              <a:ea typeface="+mn-ea"/>
            </a:rPr>
            <a:t>24</a:t>
          </a:r>
          <a:r>
            <a:rPr kumimoji="1" lang="ja-JP" altLang="en-US" sz="1300">
              <a:solidFill>
                <a:sysClr val="windowText" lastClr="000000"/>
              </a:solidFill>
              <a:latin typeface="+mn-ea"/>
              <a:ea typeface="+mn-ea"/>
            </a:rPr>
            <a:t>百万円）など農林振興事業が相次ぎ、全国平均等を大きく上回る決算となっています。農山村地域である本町では、農林業の活性化がまちの振興にも繋がるため、今後も各種事業を実施していきます。</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「商工費」では、スポーツセンター耐震改修（</a:t>
          </a:r>
          <a:r>
            <a:rPr kumimoji="1" lang="en-US" altLang="ja-JP" sz="1300">
              <a:solidFill>
                <a:sysClr val="windowText" lastClr="000000"/>
              </a:solidFill>
              <a:latin typeface="+mn-ea"/>
              <a:ea typeface="+mn-ea"/>
            </a:rPr>
            <a:t>490</a:t>
          </a:r>
          <a:r>
            <a:rPr kumimoji="1" lang="ja-JP" altLang="en-US" sz="1300">
              <a:solidFill>
                <a:sysClr val="windowText" lastClr="000000"/>
              </a:solidFill>
              <a:latin typeface="+mn-ea"/>
              <a:ea typeface="+mn-ea"/>
            </a:rPr>
            <a:t>百万円）に加え、地方創生事業としてプレミアム付商品券発行（</a:t>
          </a:r>
          <a:r>
            <a:rPr kumimoji="1" lang="en-US" altLang="ja-JP" sz="1300">
              <a:solidFill>
                <a:sysClr val="windowText" lastClr="000000"/>
              </a:solidFill>
              <a:latin typeface="+mn-ea"/>
              <a:ea typeface="+mn-ea"/>
            </a:rPr>
            <a:t>4</a:t>
          </a:r>
          <a:r>
            <a:rPr kumimoji="1" lang="ja-JP" altLang="en-US" sz="1300">
              <a:solidFill>
                <a:sysClr val="windowText" lastClr="000000"/>
              </a:solidFill>
              <a:latin typeface="+mn-ea"/>
              <a:ea typeface="+mn-ea"/>
            </a:rPr>
            <a:t>百万円）や三朝温泉誘客促進（</a:t>
          </a:r>
          <a:r>
            <a:rPr kumimoji="1" lang="en-US" altLang="ja-JP" sz="1300">
              <a:solidFill>
                <a:sysClr val="windowText" lastClr="000000"/>
              </a:solidFill>
              <a:latin typeface="+mn-ea"/>
              <a:ea typeface="+mn-ea"/>
            </a:rPr>
            <a:t>10</a:t>
          </a:r>
          <a:r>
            <a:rPr kumimoji="1" lang="ja-JP" altLang="en-US" sz="1300">
              <a:solidFill>
                <a:sysClr val="windowText" lastClr="000000"/>
              </a:solidFill>
              <a:latin typeface="+mn-ea"/>
              <a:ea typeface="+mn-ea"/>
            </a:rPr>
            <a:t>百万円）、日本遺産認定記念事業（</a:t>
          </a:r>
          <a:r>
            <a:rPr kumimoji="1" lang="en-US" altLang="ja-JP" sz="1300">
              <a:solidFill>
                <a:sysClr val="windowText" lastClr="000000"/>
              </a:solidFill>
              <a:latin typeface="+mn-ea"/>
              <a:ea typeface="+mn-ea"/>
            </a:rPr>
            <a:t>5</a:t>
          </a:r>
          <a:r>
            <a:rPr kumimoji="1" lang="ja-JP" altLang="en-US" sz="1300">
              <a:solidFill>
                <a:sysClr val="windowText" lastClr="000000"/>
              </a:solidFill>
              <a:latin typeface="+mn-ea"/>
              <a:ea typeface="+mn-ea"/>
            </a:rPr>
            <a:t>百万円）が実施され、昨年度を大きく上回る決算となっています。今後も日本遺産認定第１号（三徳山・三朝温泉）のブランドを活かし、継続した誘客対策を進めていきます。</a:t>
          </a:r>
          <a:endParaRPr kumimoji="1" lang="en-US" altLang="ja-JP" sz="13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財政調整基金は後年度の大型事業に備え取崩しを控えており、平成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実質収支額では、ほぼ例年並み（約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本町では、後年度予定されている大型事業に備え、今後も可能な限り各種基金への積立てを進めることとしています。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企業会計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水道事業は安定した事業運営を継続していますが、国民宿舎事業では長引く景気低迷の影響から利用者数の減少が続き、依然として厳しい経営状況にあります。このため本町では、抜本的な経営改善を図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年度から指定管理者制度による運営を決定し、現在移行に向けた準備を進めています。</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国民健康保険や介護保険事業では赤字は出ていないものの、給付費（対象者）等の増が予想されるため、今後保険税のアップや一般会計繰出金の増などの影響が見込まれています。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また、簡易水道や下水道、集落排水処理事業では公債費等を一般会計繰出金で補てんしていますが、償還ピークを過ぎたことから繰出金も引き続き減少していくことが予想されています。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分譲宅地造成事業（墓地）では、未売払区画分が赤字となっており、町では一般会計の取得による特別会計の廃止も視野に入れた検討を進めています。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企業会計、特別会計とも住民生活に不可欠なサービス提供事業であるため、公平で安定したサービス提供に向け、利用料等の徴収推進も併せて取り組んでいきます。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か年平均）で、昨年度に比べ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ました。要因として、全会計とも過去の大型事業債や高利率債の償還終了を迎えており、公営企業会計に対する繰出金（準元利償還金）も償還ピークを過ぎたことから落ち着きを見せていること、起債の新規発行では過疎債など交付税算入率の高いものを活用していることが挙げ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今後も大型事業が計画され、財源には過疎債など有利なものを予定していますが、減債基金への継続積立てなど、将来の負担（償還）に対する備えも併せて進めていきます。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公債費の減少による公営企業債等繰入（繰出）見込額や、職員数の退職による退職手当負担見込額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en-US" sz="1400">
              <a:latin typeface="ＭＳ ゴシック" pitchFamily="49" charset="-128"/>
              <a:ea typeface="ＭＳ ゴシック" pitchFamily="49" charset="-128"/>
            </a:rPr>
            <a:t>大型事業への起債発行によって地方債残高が大きく増加（約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億円）し、全体では約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千万円の大幅増となりました。一方、将来の負担解消に備えた基金では、減債基金をはじめ積立てを進めたほか、極力取崩しを控えたことが要因となり、平成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年度決算でも充当可能額財源（基金等）が将来負担額を上回る結果となりました。（将来負担比率未発生）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今後も地方債を活用した大型事業が計画され、将来負担額の急増が予想されることから、比率抑制と償還に備えて基金への積立てを継続していく必要があります。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a:extLst>
            <a:ext uri="{FF2B5EF4-FFF2-40B4-BE49-F238E27FC236}">
              <a16:creationId xmlns:a16="http://schemas.microsoft.com/office/drawing/2014/main" id="{00000000-0008-0000-0C00-000017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a:extLst>
            <a:ext uri="{FF2B5EF4-FFF2-40B4-BE49-F238E27FC236}">
              <a16:creationId xmlns:a16="http://schemas.microsoft.com/office/drawing/2014/main" id="{00000000-0008-0000-0C00-00001A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a:extLst>
            <a:ext uri="{FF2B5EF4-FFF2-40B4-BE49-F238E27FC236}">
              <a16:creationId xmlns:a16="http://schemas.microsoft.com/office/drawing/2014/main" id="{00000000-0008-0000-0C00-00001B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a:extLst>
            <a:ext uri="{FF2B5EF4-FFF2-40B4-BE49-F238E27FC236}">
              <a16:creationId xmlns:a16="http://schemas.microsoft.com/office/drawing/2014/main" id="{00000000-0008-0000-0C00-00001C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a:extLst>
            <a:ext uri="{FF2B5EF4-FFF2-40B4-BE49-F238E27FC236}">
              <a16:creationId xmlns:a16="http://schemas.microsoft.com/office/drawing/2014/main" id="{00000000-0008-0000-0C00-00002D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a:extLst>
            <a:ext uri="{FF2B5EF4-FFF2-40B4-BE49-F238E27FC236}">
              <a16:creationId xmlns:a16="http://schemas.microsoft.com/office/drawing/2014/main" id="{00000000-0008-0000-0C00-000039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a:extLst>
            <a:ext uri="{FF2B5EF4-FFF2-40B4-BE49-F238E27FC236}">
              <a16:creationId xmlns:a16="http://schemas.microsoft.com/office/drawing/2014/main" id="{00000000-0008-0000-0C00-00003E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6,816
6,757
233.52
5,843,181
5,751,848
80,938
2,939,387
5,210,055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5843181</v>
      </c>
      <c r="BO4" s="409"/>
      <c r="BP4" s="409"/>
      <c r="BQ4" s="409"/>
      <c r="BR4" s="409"/>
      <c r="BS4" s="409"/>
      <c r="BT4" s="409"/>
      <c r="BU4" s="410"/>
      <c r="BV4" s="408">
        <v>4588199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5751848</v>
      </c>
      <c r="BO5" s="414"/>
      <c r="BP5" s="414"/>
      <c r="BQ5" s="414"/>
      <c r="BR5" s="414"/>
      <c r="BS5" s="414"/>
      <c r="BT5" s="414"/>
      <c r="BU5" s="415"/>
      <c r="BV5" s="413">
        <v>4526476</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85.5</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91333</v>
      </c>
      <c r="BO6" s="414"/>
      <c r="BP6" s="414"/>
      <c r="BQ6" s="414"/>
      <c r="BR6" s="414"/>
      <c r="BS6" s="414"/>
      <c r="BT6" s="414"/>
      <c r="BU6" s="415"/>
      <c r="BV6" s="413">
        <v>61723</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90.8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10395</v>
      </c>
      <c r="BO7" s="414"/>
      <c r="BP7" s="414"/>
      <c r="BQ7" s="414"/>
      <c r="BR7" s="414"/>
      <c r="BS7" s="414"/>
      <c r="BT7" s="414"/>
      <c r="BU7" s="415"/>
      <c r="BV7" s="413">
        <v>23302</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2939387</v>
      </c>
      <c r="CU7" s="414"/>
      <c r="CV7" s="414"/>
      <c r="CW7" s="414"/>
      <c r="CX7" s="414"/>
      <c r="CY7" s="414"/>
      <c r="CZ7" s="414"/>
      <c r="DA7" s="415"/>
      <c r="DB7" s="413">
        <v>2875786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80938</v>
      </c>
      <c r="BO8" s="414"/>
      <c r="BP8" s="414"/>
      <c r="BQ8" s="414"/>
      <c r="BR8" s="414"/>
      <c r="BS8" s="414"/>
      <c r="BT8" s="414"/>
      <c r="BU8" s="415"/>
      <c r="BV8" s="413">
        <v>38421</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0.23</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x14ac:dyDescent="0.2">
      <c r="A9" s="138"/>
      <c r="B9" s="548" t="s">
        <v>92</v>
      </c>
      <c r="C9" s="549"/>
      <c r="D9" s="549"/>
      <c r="E9" s="549"/>
      <c r="F9" s="549"/>
      <c r="G9" s="549"/>
      <c r="H9" s="549"/>
      <c r="I9" s="549"/>
      <c r="J9" s="549"/>
      <c r="K9" s="476"/>
      <c r="L9" s="550" t="s">
        <v>93</v>
      </c>
      <c r="M9" s="551"/>
      <c r="N9" s="551"/>
      <c r="O9" s="551"/>
      <c r="P9" s="551"/>
      <c r="Q9" s="552"/>
      <c r="R9" s="553">
        <v>6490</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42517</v>
      </c>
      <c r="BO9" s="414"/>
      <c r="BP9" s="414"/>
      <c r="BQ9" s="414"/>
      <c r="BR9" s="414"/>
      <c r="BS9" s="414"/>
      <c r="BT9" s="414"/>
      <c r="BU9" s="415"/>
      <c r="BV9" s="413">
        <v>36468</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15.7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98</v>
      </c>
      <c r="M10" s="387"/>
      <c r="N10" s="387"/>
      <c r="O10" s="387"/>
      <c r="P10" s="387"/>
      <c r="Q10" s="388"/>
      <c r="R10" s="389">
        <v>7015</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100</v>
      </c>
      <c r="AV10" s="471"/>
      <c r="AW10" s="471"/>
      <c r="AX10" s="471"/>
      <c r="AY10" s="393" t="s">
        <v>101</v>
      </c>
      <c r="AZ10" s="394"/>
      <c r="BA10" s="394"/>
      <c r="BB10" s="394"/>
      <c r="BC10" s="394"/>
      <c r="BD10" s="394"/>
      <c r="BE10" s="394"/>
      <c r="BF10" s="394"/>
      <c r="BG10" s="394"/>
      <c r="BH10" s="394"/>
      <c r="BI10" s="394"/>
      <c r="BJ10" s="394"/>
      <c r="BK10" s="394"/>
      <c r="BL10" s="394"/>
      <c r="BM10" s="395"/>
      <c r="BN10" s="413">
        <v>673</v>
      </c>
      <c r="BO10" s="414"/>
      <c r="BP10" s="414"/>
      <c r="BQ10" s="414"/>
      <c r="BR10" s="414"/>
      <c r="BS10" s="414"/>
      <c r="BT10" s="414"/>
      <c r="BU10" s="415"/>
      <c r="BV10" s="413">
        <v>614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100</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6816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6757</v>
      </c>
      <c r="S13" s="515"/>
      <c r="T13" s="515"/>
      <c r="U13" s="515"/>
      <c r="V13" s="516"/>
      <c r="W13" s="502" t="s">
        <v>119</v>
      </c>
      <c r="X13" s="426"/>
      <c r="Y13" s="426"/>
      <c r="Z13" s="426"/>
      <c r="AA13" s="426"/>
      <c r="AB13" s="427"/>
      <c r="AC13" s="389">
        <v>541</v>
      </c>
      <c r="AD13" s="390"/>
      <c r="AE13" s="390"/>
      <c r="AF13" s="390"/>
      <c r="AG13" s="391"/>
      <c r="AH13" s="389">
        <v>744</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43190</v>
      </c>
      <c r="BO13" s="414"/>
      <c r="BP13" s="414"/>
      <c r="BQ13" s="414"/>
      <c r="BR13" s="414"/>
      <c r="BS13" s="414"/>
      <c r="BT13" s="414"/>
      <c r="BU13" s="415"/>
      <c r="BV13" s="413">
        <v>37082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10.1</v>
      </c>
      <c r="CU13" s="384"/>
      <c r="CV13" s="384"/>
      <c r="CW13" s="384"/>
      <c r="CX13" s="384"/>
      <c r="CY13" s="384"/>
      <c r="CZ13" s="384"/>
      <c r="DA13" s="385"/>
      <c r="DB13" s="383">
        <v>11.2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6910</v>
      </c>
      <c r="S14" s="515"/>
      <c r="T14" s="515"/>
      <c r="U14" s="515"/>
      <c r="V14" s="516"/>
      <c r="W14" s="517"/>
      <c r="X14" s="429"/>
      <c r="Y14" s="429"/>
      <c r="Z14" s="429"/>
      <c r="AA14" s="429"/>
      <c r="AB14" s="430"/>
      <c r="AC14" s="507">
        <v>15.5</v>
      </c>
      <c r="AD14" s="508"/>
      <c r="AE14" s="508"/>
      <c r="AF14" s="508"/>
      <c r="AG14" s="509"/>
      <c r="AH14" s="507">
        <v>18.3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6857</v>
      </c>
      <c r="S15" s="515"/>
      <c r="T15" s="515"/>
      <c r="U15" s="515"/>
      <c r="V15" s="516"/>
      <c r="W15" s="502" t="s">
        <v>126</v>
      </c>
      <c r="X15" s="426"/>
      <c r="Y15" s="426"/>
      <c r="Z15" s="426"/>
      <c r="AA15" s="426"/>
      <c r="AB15" s="427"/>
      <c r="AC15" s="389">
        <v>666</v>
      </c>
      <c r="AD15" s="390"/>
      <c r="AE15" s="390"/>
      <c r="AF15" s="390"/>
      <c r="AG15" s="391"/>
      <c r="AH15" s="389">
        <v>853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615725</v>
      </c>
      <c r="BO15" s="409"/>
      <c r="BP15" s="409"/>
      <c r="BQ15" s="409"/>
      <c r="BR15" s="409"/>
      <c r="BS15" s="409"/>
      <c r="BT15" s="409"/>
      <c r="BU15" s="410"/>
      <c r="BV15" s="408">
        <v>604330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19.100000000000001</v>
      </c>
      <c r="AD16" s="508"/>
      <c r="AE16" s="508"/>
      <c r="AF16" s="508"/>
      <c r="AG16" s="509"/>
      <c r="AH16" s="507">
        <v>21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2630056</v>
      </c>
      <c r="BO16" s="414"/>
      <c r="BP16" s="414"/>
      <c r="BQ16" s="414"/>
      <c r="BR16" s="414"/>
      <c r="BS16" s="414"/>
      <c r="BT16" s="414"/>
      <c r="BU16" s="415"/>
      <c r="BV16" s="413">
        <v>2548442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2278</v>
      </c>
      <c r="AD17" s="390"/>
      <c r="AE17" s="390"/>
      <c r="AF17" s="390"/>
      <c r="AG17" s="391"/>
      <c r="AH17" s="389">
        <v>2467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770027</v>
      </c>
      <c r="BO17" s="414"/>
      <c r="BP17" s="414"/>
      <c r="BQ17" s="414"/>
      <c r="BR17" s="414"/>
      <c r="BS17" s="414"/>
      <c r="BT17" s="414"/>
      <c r="BU17" s="415"/>
      <c r="BV17" s="413">
        <v>765855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233.52</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60.7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2584131</v>
      </c>
      <c r="BO18" s="414"/>
      <c r="BP18" s="414"/>
      <c r="BQ18" s="414"/>
      <c r="BR18" s="414"/>
      <c r="BS18" s="414"/>
      <c r="BT18" s="414"/>
      <c r="BU18" s="415"/>
      <c r="BV18" s="413">
        <v>2525512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3425515</v>
      </c>
      <c r="BO19" s="414"/>
      <c r="BP19" s="414"/>
      <c r="BQ19" s="414"/>
      <c r="BR19" s="414"/>
      <c r="BS19" s="414"/>
      <c r="BT19" s="414"/>
      <c r="BU19" s="415"/>
      <c r="BV19" s="413">
        <v>3266632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2290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5210055</v>
      </c>
      <c r="BO23" s="414"/>
      <c r="BP23" s="414"/>
      <c r="BQ23" s="414"/>
      <c r="BR23" s="414"/>
      <c r="BS23" s="414"/>
      <c r="BT23" s="414"/>
      <c r="BU23" s="415"/>
      <c r="BV23" s="413">
        <v>4105534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8270</v>
      </c>
      <c r="R24" s="390"/>
      <c r="S24" s="390"/>
      <c r="T24" s="390"/>
      <c r="U24" s="390"/>
      <c r="V24" s="391"/>
      <c r="W24" s="455"/>
      <c r="X24" s="446"/>
      <c r="Y24" s="447"/>
      <c r="Z24" s="386" t="s">
        <v>150</v>
      </c>
      <c r="AA24" s="387"/>
      <c r="AB24" s="387"/>
      <c r="AC24" s="387"/>
      <c r="AD24" s="387"/>
      <c r="AE24" s="387"/>
      <c r="AF24" s="387"/>
      <c r="AG24" s="388"/>
      <c r="AH24" s="389">
        <v>87</v>
      </c>
      <c r="AI24" s="390"/>
      <c r="AJ24" s="390"/>
      <c r="AK24" s="390"/>
      <c r="AL24" s="391"/>
      <c r="AM24" s="389">
        <v>274746</v>
      </c>
      <c r="AN24" s="390"/>
      <c r="AO24" s="390"/>
      <c r="AP24" s="390"/>
      <c r="AQ24" s="390"/>
      <c r="AR24" s="391"/>
      <c r="AS24" s="389">
        <v>3158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3418638</v>
      </c>
      <c r="BO24" s="414"/>
      <c r="BP24" s="414"/>
      <c r="BQ24" s="414"/>
      <c r="BR24" s="414"/>
      <c r="BS24" s="414"/>
      <c r="BT24" s="414"/>
      <c r="BU24" s="415"/>
      <c r="BV24" s="413">
        <v>2213930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6620</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157892</v>
      </c>
      <c r="BO25" s="409"/>
      <c r="BP25" s="409"/>
      <c r="BQ25" s="409"/>
      <c r="BR25" s="409"/>
      <c r="BS25" s="409"/>
      <c r="BT25" s="409"/>
      <c r="BU25" s="410"/>
      <c r="BV25" s="408">
        <v>170884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6210</v>
      </c>
      <c r="R26" s="390"/>
      <c r="S26" s="390"/>
      <c r="T26" s="390"/>
      <c r="U26" s="390"/>
      <c r="V26" s="391"/>
      <c r="W26" s="455"/>
      <c r="X26" s="446"/>
      <c r="Y26" s="447"/>
      <c r="Z26" s="386" t="s">
        <v>156</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3310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15067</v>
      </c>
      <c r="BO27" s="417"/>
      <c r="BP27" s="417"/>
      <c r="BQ27" s="417"/>
      <c r="BR27" s="417"/>
      <c r="BS27" s="417"/>
      <c r="BT27" s="417"/>
      <c r="BU27" s="418"/>
      <c r="BV27" s="416">
        <v>15057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2400</v>
      </c>
      <c r="R28" s="390"/>
      <c r="S28" s="390"/>
      <c r="T28" s="390"/>
      <c r="U28" s="390"/>
      <c r="V28" s="391"/>
      <c r="W28" s="455"/>
      <c r="X28" s="446"/>
      <c r="Y28" s="447"/>
      <c r="Z28" s="386" t="s">
        <v>163</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916378</v>
      </c>
      <c r="BO28" s="409"/>
      <c r="BP28" s="409"/>
      <c r="BQ28" s="409"/>
      <c r="BR28" s="409"/>
      <c r="BS28" s="409"/>
      <c r="BT28" s="409"/>
      <c r="BU28" s="410"/>
      <c r="BV28" s="408">
        <v>915705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2240</v>
      </c>
      <c r="R29" s="390"/>
      <c r="S29" s="390"/>
      <c r="T29" s="390"/>
      <c r="U29" s="390"/>
      <c r="V29" s="391"/>
      <c r="W29" s="456"/>
      <c r="X29" s="457"/>
      <c r="Y29" s="458"/>
      <c r="Z29" s="386" t="s">
        <v>167</v>
      </c>
      <c r="AA29" s="387"/>
      <c r="AB29" s="387"/>
      <c r="AC29" s="387"/>
      <c r="AD29" s="387"/>
      <c r="AE29" s="387"/>
      <c r="AF29" s="387"/>
      <c r="AG29" s="388"/>
      <c r="AH29" s="389">
        <v>88</v>
      </c>
      <c r="AI29" s="390"/>
      <c r="AJ29" s="390"/>
      <c r="AK29" s="390"/>
      <c r="AL29" s="391"/>
      <c r="AM29" s="389">
        <v>278098</v>
      </c>
      <c r="AN29" s="390"/>
      <c r="AO29" s="390"/>
      <c r="AP29" s="390"/>
      <c r="AQ29" s="390"/>
      <c r="AR29" s="391"/>
      <c r="AS29" s="389">
        <v>3160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693956</v>
      </c>
      <c r="BO29" s="414"/>
      <c r="BP29" s="414"/>
      <c r="BQ29" s="414"/>
      <c r="BR29" s="414"/>
      <c r="BS29" s="414"/>
      <c r="BT29" s="414"/>
      <c r="BU29" s="415"/>
      <c r="BV29" s="413">
        <v>523622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812983</v>
      </c>
      <c r="BO30" s="417"/>
      <c r="BP30" s="417"/>
      <c r="BQ30" s="417"/>
      <c r="BR30" s="417"/>
      <c r="BS30" s="417"/>
      <c r="BT30" s="417"/>
      <c r="BU30" s="418"/>
      <c r="BV30" s="416">
        <v>598916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鳥取県町村消防災害補償組合（一般会計）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グリーンサービス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分譲宅地造成事業会計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国民宿舎事業会計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温泉配湯事業会計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鳥取県町村消防災害補償組合（退職手当積立金特別会計）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下水道事業会計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鳥取県町村職員退職手当組合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集落排水処理事業会計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鳥取中部ふるさと広域連合（一般会計）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鳥取中部ふるさと広域連合（市町村圏振興事業特別会計）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鳥取中部ふるさと広域連合（交通災害共済事業特別会計）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鳥取県後期高齢者医療広域連合（一般会計）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鳥取県後期高齢者医療広域連合（特別会計）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660711</v>
      </c>
      <c r="S5" s="669"/>
      <c r="T5" s="669"/>
      <c r="U5" s="669"/>
      <c r="V5" s="669"/>
      <c r="W5" s="669"/>
      <c r="X5" s="669"/>
      <c r="Y5" s="716"/>
      <c r="Z5" s="729">
        <v>11.3</v>
      </c>
      <c r="AA5" s="729"/>
      <c r="AB5" s="729"/>
      <c r="AC5" s="729"/>
      <c r="AD5" s="730">
        <v>660711</v>
      </c>
      <c r="AE5" s="730"/>
      <c r="AF5" s="730"/>
      <c r="AG5" s="730"/>
      <c r="AH5" s="730"/>
      <c r="AI5" s="730"/>
      <c r="AJ5" s="730"/>
      <c r="AK5" s="730"/>
      <c r="AL5" s="717">
        <v>23.1</v>
      </c>
      <c r="AM5" s="686"/>
      <c r="AN5" s="686"/>
      <c r="AO5" s="718"/>
      <c r="AP5" s="705" t="s">
        <v>206</v>
      </c>
      <c r="AQ5" s="706"/>
      <c r="AR5" s="706"/>
      <c r="AS5" s="706"/>
      <c r="AT5" s="706"/>
      <c r="AU5" s="706"/>
      <c r="AV5" s="706"/>
      <c r="AW5" s="706"/>
      <c r="AX5" s="706"/>
      <c r="AY5" s="706"/>
      <c r="AZ5" s="706"/>
      <c r="BA5" s="706"/>
      <c r="BB5" s="706"/>
      <c r="BC5" s="706"/>
      <c r="BD5" s="706"/>
      <c r="BE5" s="706"/>
      <c r="BF5" s="707"/>
      <c r="BG5" s="618">
        <v>608604</v>
      </c>
      <c r="BH5" s="619"/>
      <c r="BI5" s="619"/>
      <c r="BJ5" s="619"/>
      <c r="BK5" s="619"/>
      <c r="BL5" s="619"/>
      <c r="BM5" s="619"/>
      <c r="BN5" s="620"/>
      <c r="BO5" s="671">
        <v>92.1</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42444</v>
      </c>
      <c r="S6" s="619"/>
      <c r="T6" s="619"/>
      <c r="U6" s="619"/>
      <c r="V6" s="619"/>
      <c r="W6" s="619"/>
      <c r="X6" s="619"/>
      <c r="Y6" s="620"/>
      <c r="Z6" s="671">
        <v>0.7</v>
      </c>
      <c r="AA6" s="671"/>
      <c r="AB6" s="671"/>
      <c r="AC6" s="671"/>
      <c r="AD6" s="672">
        <v>42444</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608604</v>
      </c>
      <c r="BH6" s="619"/>
      <c r="BI6" s="619"/>
      <c r="BJ6" s="619"/>
      <c r="BK6" s="619"/>
      <c r="BL6" s="619"/>
      <c r="BM6" s="619"/>
      <c r="BN6" s="620"/>
      <c r="BO6" s="671">
        <v>92.1</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86782</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86782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1313</v>
      </c>
      <c r="S7" s="619"/>
      <c r="T7" s="619"/>
      <c r="U7" s="619"/>
      <c r="V7" s="619"/>
      <c r="W7" s="619"/>
      <c r="X7" s="619"/>
      <c r="Y7" s="620"/>
      <c r="Z7" s="671">
        <v>0</v>
      </c>
      <c r="AA7" s="671"/>
      <c r="AB7" s="671"/>
      <c r="AC7" s="671"/>
      <c r="AD7" s="672">
        <v>1313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211630</v>
      </c>
      <c r="BH7" s="619"/>
      <c r="BI7" s="619"/>
      <c r="BJ7" s="619"/>
      <c r="BK7" s="619"/>
      <c r="BL7" s="619"/>
      <c r="BM7" s="619"/>
      <c r="BN7" s="620"/>
      <c r="BO7" s="671">
        <v>32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1871666</v>
      </c>
      <c r="CS7" s="619"/>
      <c r="CT7" s="619"/>
      <c r="CU7" s="619"/>
      <c r="CV7" s="619"/>
      <c r="CW7" s="619"/>
      <c r="CX7" s="619"/>
      <c r="CY7" s="620"/>
      <c r="CZ7" s="671">
        <v>32.5</v>
      </c>
      <c r="DA7" s="671"/>
      <c r="DB7" s="671"/>
      <c r="DC7" s="671"/>
      <c r="DD7" s="624">
        <v>716713</v>
      </c>
      <c r="DE7" s="619"/>
      <c r="DF7" s="619"/>
      <c r="DG7" s="619"/>
      <c r="DH7" s="619"/>
      <c r="DI7" s="619"/>
      <c r="DJ7" s="619"/>
      <c r="DK7" s="619"/>
      <c r="DL7" s="619"/>
      <c r="DM7" s="619"/>
      <c r="DN7" s="619"/>
      <c r="DO7" s="619"/>
      <c r="DP7" s="620"/>
      <c r="DQ7" s="624">
        <v>920457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2738</v>
      </c>
      <c r="S8" s="619"/>
      <c r="T8" s="619"/>
      <c r="U8" s="619"/>
      <c r="V8" s="619"/>
      <c r="W8" s="619"/>
      <c r="X8" s="619"/>
      <c r="Y8" s="620"/>
      <c r="Z8" s="671">
        <v>0</v>
      </c>
      <c r="AA8" s="671"/>
      <c r="AB8" s="671"/>
      <c r="AC8" s="671"/>
      <c r="AD8" s="672">
        <v>2738</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11289</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1135199</v>
      </c>
      <c r="CS8" s="619"/>
      <c r="CT8" s="619"/>
      <c r="CU8" s="619"/>
      <c r="CV8" s="619"/>
      <c r="CW8" s="619"/>
      <c r="CX8" s="619"/>
      <c r="CY8" s="620"/>
      <c r="CZ8" s="671">
        <v>19.7</v>
      </c>
      <c r="DA8" s="671"/>
      <c r="DB8" s="671"/>
      <c r="DC8" s="671"/>
      <c r="DD8" s="624">
        <v>5828</v>
      </c>
      <c r="DE8" s="619"/>
      <c r="DF8" s="619"/>
      <c r="DG8" s="619"/>
      <c r="DH8" s="619"/>
      <c r="DI8" s="619"/>
      <c r="DJ8" s="619"/>
      <c r="DK8" s="619"/>
      <c r="DL8" s="619"/>
      <c r="DM8" s="619"/>
      <c r="DN8" s="619"/>
      <c r="DO8" s="619"/>
      <c r="DP8" s="620"/>
      <c r="DQ8" s="624">
        <v>742397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2557</v>
      </c>
      <c r="S9" s="619"/>
      <c r="T9" s="619"/>
      <c r="U9" s="619"/>
      <c r="V9" s="619"/>
      <c r="W9" s="619"/>
      <c r="X9" s="619"/>
      <c r="Y9" s="620"/>
      <c r="Z9" s="671">
        <v>0</v>
      </c>
      <c r="AA9" s="671"/>
      <c r="AB9" s="671"/>
      <c r="AC9" s="671"/>
      <c r="AD9" s="672">
        <v>2557</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183344</v>
      </c>
      <c r="BH9" s="619"/>
      <c r="BI9" s="619"/>
      <c r="BJ9" s="619"/>
      <c r="BK9" s="619"/>
      <c r="BL9" s="619"/>
      <c r="BM9" s="619"/>
      <c r="BN9" s="620"/>
      <c r="BO9" s="671">
        <v>27.7</v>
      </c>
      <c r="BP9" s="671"/>
      <c r="BQ9" s="671"/>
      <c r="BR9" s="671"/>
      <c r="BS9" s="624" t="s">
        <v>107</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163868</v>
      </c>
      <c r="CS9" s="619"/>
      <c r="CT9" s="619"/>
      <c r="CU9" s="619"/>
      <c r="CV9" s="619"/>
      <c r="CW9" s="619"/>
      <c r="CX9" s="619"/>
      <c r="CY9" s="620"/>
      <c r="CZ9" s="671">
        <v>2.8</v>
      </c>
      <c r="DA9" s="671"/>
      <c r="DB9" s="671"/>
      <c r="DC9" s="671"/>
      <c r="DD9" s="624">
        <v>3667</v>
      </c>
      <c r="DE9" s="619"/>
      <c r="DF9" s="619"/>
      <c r="DG9" s="619"/>
      <c r="DH9" s="619"/>
      <c r="DI9" s="619"/>
      <c r="DJ9" s="619"/>
      <c r="DK9" s="619"/>
      <c r="DL9" s="619"/>
      <c r="DM9" s="619"/>
      <c r="DN9" s="619"/>
      <c r="DO9" s="619"/>
      <c r="DP9" s="620"/>
      <c r="DQ9" s="624">
        <v>142804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131485</v>
      </c>
      <c r="S10" s="619"/>
      <c r="T10" s="619"/>
      <c r="U10" s="619"/>
      <c r="V10" s="619"/>
      <c r="W10" s="619"/>
      <c r="X10" s="619"/>
      <c r="Y10" s="620"/>
      <c r="Z10" s="671">
        <v>2.2999999999999998</v>
      </c>
      <c r="AA10" s="671"/>
      <c r="AB10" s="671"/>
      <c r="AC10" s="671"/>
      <c r="AD10" s="672">
        <v>131485</v>
      </c>
      <c r="AE10" s="672"/>
      <c r="AF10" s="672"/>
      <c r="AG10" s="672"/>
      <c r="AH10" s="672"/>
      <c r="AI10" s="672"/>
      <c r="AJ10" s="672"/>
      <c r="AK10" s="672"/>
      <c r="AL10" s="641">
        <v>4.5999999999999996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11364</v>
      </c>
      <c r="BH10" s="619"/>
      <c r="BI10" s="619"/>
      <c r="BJ10" s="619"/>
      <c r="BK10" s="619"/>
      <c r="BL10" s="619"/>
      <c r="BM10" s="619"/>
      <c r="BN10" s="620"/>
      <c r="BO10" s="671">
        <v>1.7</v>
      </c>
      <c r="BP10" s="671"/>
      <c r="BQ10" s="671"/>
      <c r="BR10" s="671"/>
      <c r="BS10" s="624" t="s">
        <v>107</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10000</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3</v>
      </c>
      <c r="S11" s="619"/>
      <c r="T11" s="619"/>
      <c r="U11" s="619"/>
      <c r="V11" s="619"/>
      <c r="W11" s="619"/>
      <c r="X11" s="619"/>
      <c r="Y11" s="620"/>
      <c r="Z11" s="671">
        <v>0</v>
      </c>
      <c r="AA11" s="671"/>
      <c r="AB11" s="671"/>
      <c r="AC11" s="671"/>
      <c r="AD11" s="672">
        <v>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5633</v>
      </c>
      <c r="BH11" s="619"/>
      <c r="BI11" s="619"/>
      <c r="BJ11" s="619"/>
      <c r="BK11" s="619"/>
      <c r="BL11" s="619"/>
      <c r="BM11" s="619"/>
      <c r="BN11" s="620"/>
      <c r="BO11" s="671">
        <v>0.9</v>
      </c>
      <c r="BP11" s="671"/>
      <c r="BQ11" s="671"/>
      <c r="BR11" s="671"/>
      <c r="BS11" s="624" t="s">
        <v>107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419798</v>
      </c>
      <c r="CS11" s="619"/>
      <c r="CT11" s="619"/>
      <c r="CU11" s="619"/>
      <c r="CV11" s="619"/>
      <c r="CW11" s="619"/>
      <c r="CX11" s="619"/>
      <c r="CY11" s="620"/>
      <c r="CZ11" s="671">
        <v>7.3</v>
      </c>
      <c r="DA11" s="671"/>
      <c r="DB11" s="671"/>
      <c r="DC11" s="671"/>
      <c r="DD11" s="624">
        <v>127067</v>
      </c>
      <c r="DE11" s="619"/>
      <c r="DF11" s="619"/>
      <c r="DG11" s="619"/>
      <c r="DH11" s="619"/>
      <c r="DI11" s="619"/>
      <c r="DJ11" s="619"/>
      <c r="DK11" s="619"/>
      <c r="DL11" s="619"/>
      <c r="DM11" s="619"/>
      <c r="DN11" s="619"/>
      <c r="DO11" s="619"/>
      <c r="DP11" s="620"/>
      <c r="DQ11" s="624">
        <v>201069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348456</v>
      </c>
      <c r="BH12" s="619"/>
      <c r="BI12" s="619"/>
      <c r="BJ12" s="619"/>
      <c r="BK12" s="619"/>
      <c r="BL12" s="619"/>
      <c r="BM12" s="619"/>
      <c r="BN12" s="620"/>
      <c r="BO12" s="671">
        <v>52.7</v>
      </c>
      <c r="BP12" s="671"/>
      <c r="BQ12" s="671"/>
      <c r="BR12" s="671"/>
      <c r="BS12" s="624" t="s">
        <v>107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742101</v>
      </c>
      <c r="CS12" s="619"/>
      <c r="CT12" s="619"/>
      <c r="CU12" s="619"/>
      <c r="CV12" s="619"/>
      <c r="CW12" s="619"/>
      <c r="CX12" s="619"/>
      <c r="CY12" s="620"/>
      <c r="CZ12" s="671">
        <v>12.9</v>
      </c>
      <c r="DA12" s="671"/>
      <c r="DB12" s="671"/>
      <c r="DC12" s="671"/>
      <c r="DD12" s="624">
        <v>539882</v>
      </c>
      <c r="DE12" s="619"/>
      <c r="DF12" s="619"/>
      <c r="DG12" s="619"/>
      <c r="DH12" s="619"/>
      <c r="DI12" s="619"/>
      <c r="DJ12" s="619"/>
      <c r="DK12" s="619"/>
      <c r="DL12" s="619"/>
      <c r="DM12" s="619"/>
      <c r="DN12" s="619"/>
      <c r="DO12" s="619"/>
      <c r="DP12" s="620"/>
      <c r="DQ12" s="624">
        <v>178065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7272</v>
      </c>
      <c r="S13" s="619"/>
      <c r="T13" s="619"/>
      <c r="U13" s="619"/>
      <c r="V13" s="619"/>
      <c r="W13" s="619"/>
      <c r="X13" s="619"/>
      <c r="Y13" s="620"/>
      <c r="Z13" s="671">
        <v>0.1</v>
      </c>
      <c r="AA13" s="671"/>
      <c r="AB13" s="671"/>
      <c r="AC13" s="671"/>
      <c r="AD13" s="672">
        <v>7272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341685</v>
      </c>
      <c r="BH13" s="619"/>
      <c r="BI13" s="619"/>
      <c r="BJ13" s="619"/>
      <c r="BK13" s="619"/>
      <c r="BL13" s="619"/>
      <c r="BM13" s="619"/>
      <c r="BN13" s="620"/>
      <c r="BO13" s="671">
        <v>51.7</v>
      </c>
      <c r="BP13" s="671"/>
      <c r="BQ13" s="671"/>
      <c r="BR13" s="671"/>
      <c r="BS13" s="624" t="s">
        <v>107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368789</v>
      </c>
      <c r="CS13" s="619"/>
      <c r="CT13" s="619"/>
      <c r="CU13" s="619"/>
      <c r="CV13" s="619"/>
      <c r="CW13" s="619"/>
      <c r="CX13" s="619"/>
      <c r="CY13" s="620"/>
      <c r="CZ13" s="671">
        <v>6.4</v>
      </c>
      <c r="DA13" s="671"/>
      <c r="DB13" s="671"/>
      <c r="DC13" s="671"/>
      <c r="DD13" s="624">
        <v>145609</v>
      </c>
      <c r="DE13" s="619"/>
      <c r="DF13" s="619"/>
      <c r="DG13" s="619"/>
      <c r="DH13" s="619"/>
      <c r="DI13" s="619"/>
      <c r="DJ13" s="619"/>
      <c r="DK13" s="619"/>
      <c r="DL13" s="619"/>
      <c r="DM13" s="619"/>
      <c r="DN13" s="619"/>
      <c r="DO13" s="619"/>
      <c r="DP13" s="620"/>
      <c r="DQ13" s="624">
        <v>208567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19283</v>
      </c>
      <c r="BH14" s="619"/>
      <c r="BI14" s="619"/>
      <c r="BJ14" s="619"/>
      <c r="BK14" s="619"/>
      <c r="BL14" s="619"/>
      <c r="BM14" s="619"/>
      <c r="BN14" s="620"/>
      <c r="BO14" s="671">
        <v>2.9</v>
      </c>
      <c r="BP14" s="671"/>
      <c r="BQ14" s="671"/>
      <c r="BR14" s="671"/>
      <c r="BS14" s="624" t="s">
        <v>107</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170010</v>
      </c>
      <c r="CS14" s="619"/>
      <c r="CT14" s="619"/>
      <c r="CU14" s="619"/>
      <c r="CV14" s="619"/>
      <c r="CW14" s="619"/>
      <c r="CX14" s="619"/>
      <c r="CY14" s="620"/>
      <c r="CZ14" s="671">
        <v>3</v>
      </c>
      <c r="DA14" s="671"/>
      <c r="DB14" s="671"/>
      <c r="DC14" s="671"/>
      <c r="DD14" s="624">
        <v>20675</v>
      </c>
      <c r="DE14" s="619"/>
      <c r="DF14" s="619"/>
      <c r="DG14" s="619"/>
      <c r="DH14" s="619"/>
      <c r="DI14" s="619"/>
      <c r="DJ14" s="619"/>
      <c r="DK14" s="619"/>
      <c r="DL14" s="619"/>
      <c r="DM14" s="619"/>
      <c r="DN14" s="619"/>
      <c r="DO14" s="619"/>
      <c r="DP14" s="620"/>
      <c r="DQ14" s="624">
        <v>139119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1157</v>
      </c>
      <c r="S15" s="619"/>
      <c r="T15" s="619"/>
      <c r="U15" s="619"/>
      <c r="V15" s="619"/>
      <c r="W15" s="619"/>
      <c r="X15" s="619"/>
      <c r="Y15" s="620"/>
      <c r="Z15" s="671">
        <v>0</v>
      </c>
      <c r="AA15" s="671"/>
      <c r="AB15" s="671"/>
      <c r="AC15" s="671"/>
      <c r="AD15" s="672">
        <v>1157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29235</v>
      </c>
      <c r="BH15" s="619"/>
      <c r="BI15" s="619"/>
      <c r="BJ15" s="619"/>
      <c r="BK15" s="619"/>
      <c r="BL15" s="619"/>
      <c r="BM15" s="619"/>
      <c r="BN15" s="620"/>
      <c r="BO15" s="671">
        <v>4.4000000000000004</v>
      </c>
      <c r="BP15" s="671"/>
      <c r="BQ15" s="671"/>
      <c r="BR15" s="671"/>
      <c r="BS15" s="624" t="s">
        <v>107</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334208</v>
      </c>
      <c r="CS15" s="619"/>
      <c r="CT15" s="619"/>
      <c r="CU15" s="619"/>
      <c r="CV15" s="619"/>
      <c r="CW15" s="619"/>
      <c r="CX15" s="619"/>
      <c r="CY15" s="620"/>
      <c r="CZ15" s="671">
        <v>5.8</v>
      </c>
      <c r="DA15" s="671"/>
      <c r="DB15" s="671"/>
      <c r="DC15" s="671"/>
      <c r="DD15" s="624">
        <v>18591</v>
      </c>
      <c r="DE15" s="619"/>
      <c r="DF15" s="619"/>
      <c r="DG15" s="619"/>
      <c r="DH15" s="619"/>
      <c r="DI15" s="619"/>
      <c r="DJ15" s="619"/>
      <c r="DK15" s="619"/>
      <c r="DL15" s="619"/>
      <c r="DM15" s="619"/>
      <c r="DN15" s="619"/>
      <c r="DO15" s="619"/>
      <c r="DP15" s="620"/>
      <c r="DQ15" s="624">
        <v>276500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2220296</v>
      </c>
      <c r="S16" s="619"/>
      <c r="T16" s="619"/>
      <c r="U16" s="619"/>
      <c r="V16" s="619"/>
      <c r="W16" s="619"/>
      <c r="X16" s="619"/>
      <c r="Y16" s="620"/>
      <c r="Z16" s="671">
        <v>38</v>
      </c>
      <c r="AA16" s="671"/>
      <c r="AB16" s="671"/>
      <c r="AC16" s="671"/>
      <c r="AD16" s="672">
        <v>2014331</v>
      </c>
      <c r="AE16" s="672"/>
      <c r="AF16" s="672"/>
      <c r="AG16" s="672"/>
      <c r="AH16" s="672"/>
      <c r="AI16" s="672"/>
      <c r="AJ16" s="672"/>
      <c r="AK16" s="672"/>
      <c r="AL16" s="641">
        <v>70.3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2014331</v>
      </c>
      <c r="S17" s="619"/>
      <c r="T17" s="619"/>
      <c r="U17" s="619"/>
      <c r="V17" s="619"/>
      <c r="W17" s="619"/>
      <c r="X17" s="619"/>
      <c r="Y17" s="620"/>
      <c r="Z17" s="671">
        <v>34.5</v>
      </c>
      <c r="AA17" s="671"/>
      <c r="AB17" s="671"/>
      <c r="AC17" s="671"/>
      <c r="AD17" s="672">
        <v>2014331</v>
      </c>
      <c r="AE17" s="672"/>
      <c r="AF17" s="672"/>
      <c r="AG17" s="672"/>
      <c r="AH17" s="672"/>
      <c r="AI17" s="672"/>
      <c r="AJ17" s="672"/>
      <c r="AK17" s="672"/>
      <c r="AL17" s="641">
        <v>70.3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449427</v>
      </c>
      <c r="CS17" s="619"/>
      <c r="CT17" s="619"/>
      <c r="CU17" s="619"/>
      <c r="CV17" s="619"/>
      <c r="CW17" s="619"/>
      <c r="CX17" s="619"/>
      <c r="CY17" s="620"/>
      <c r="CZ17" s="671">
        <v>7.8</v>
      </c>
      <c r="DA17" s="671"/>
      <c r="DB17" s="671"/>
      <c r="DC17" s="671"/>
      <c r="DD17" s="624" t="s">
        <v>107</v>
      </c>
      <c r="DE17" s="619"/>
      <c r="DF17" s="619"/>
      <c r="DG17" s="619"/>
      <c r="DH17" s="619"/>
      <c r="DI17" s="619"/>
      <c r="DJ17" s="619"/>
      <c r="DK17" s="619"/>
      <c r="DL17" s="619"/>
      <c r="DM17" s="619"/>
      <c r="DN17" s="619"/>
      <c r="DO17" s="619"/>
      <c r="DP17" s="620"/>
      <c r="DQ17" s="624">
        <v>438422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205964</v>
      </c>
      <c r="S18" s="619"/>
      <c r="T18" s="619"/>
      <c r="U18" s="619"/>
      <c r="V18" s="619"/>
      <c r="W18" s="619"/>
      <c r="X18" s="619"/>
      <c r="Y18" s="620"/>
      <c r="Z18" s="671">
        <v>3.5</v>
      </c>
      <c r="AA18" s="671"/>
      <c r="AB18" s="671"/>
      <c r="AC18" s="671"/>
      <c r="AD18" s="672" t="s">
        <v>107</v>
      </c>
      <c r="AE18" s="672"/>
      <c r="AF18" s="672"/>
      <c r="AG18" s="672"/>
      <c r="AH18" s="672"/>
      <c r="AI18" s="672"/>
      <c r="AJ18" s="672"/>
      <c r="AK18" s="672"/>
      <c r="AL18" s="641" t="s">
        <v>107</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52107</v>
      </c>
      <c r="BH19" s="619"/>
      <c r="BI19" s="619"/>
      <c r="BJ19" s="619"/>
      <c r="BK19" s="619"/>
      <c r="BL19" s="619"/>
      <c r="BM19" s="619"/>
      <c r="BN19" s="620"/>
      <c r="BO19" s="671">
        <v>7.9</v>
      </c>
      <c r="BP19" s="671"/>
      <c r="BQ19" s="671"/>
      <c r="BR19" s="671"/>
      <c r="BS19" s="624" t="s">
        <v>107</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3069976</v>
      </c>
      <c r="S20" s="619"/>
      <c r="T20" s="619"/>
      <c r="U20" s="619"/>
      <c r="V20" s="619"/>
      <c r="W20" s="619"/>
      <c r="X20" s="619"/>
      <c r="Y20" s="620"/>
      <c r="Z20" s="671">
        <v>52.5</v>
      </c>
      <c r="AA20" s="671"/>
      <c r="AB20" s="671"/>
      <c r="AC20" s="671"/>
      <c r="AD20" s="672">
        <v>2864011</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52107</v>
      </c>
      <c r="BH20" s="619"/>
      <c r="BI20" s="619"/>
      <c r="BJ20" s="619"/>
      <c r="BK20" s="619"/>
      <c r="BL20" s="619"/>
      <c r="BM20" s="619"/>
      <c r="BN20" s="620"/>
      <c r="BO20" s="671">
        <v>7.9</v>
      </c>
      <c r="BP20" s="671"/>
      <c r="BQ20" s="671"/>
      <c r="BR20" s="671"/>
      <c r="BS20" s="624" t="s">
        <v>107</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5751848</v>
      </c>
      <c r="CS20" s="619"/>
      <c r="CT20" s="619"/>
      <c r="CU20" s="619"/>
      <c r="CV20" s="619"/>
      <c r="CW20" s="619"/>
      <c r="CX20" s="619"/>
      <c r="CY20" s="620"/>
      <c r="CZ20" s="671">
        <v>100</v>
      </c>
      <c r="DA20" s="671"/>
      <c r="DB20" s="671"/>
      <c r="DC20" s="671"/>
      <c r="DD20" s="624">
        <v>1578032</v>
      </c>
      <c r="DE20" s="619"/>
      <c r="DF20" s="619"/>
      <c r="DG20" s="619"/>
      <c r="DH20" s="619"/>
      <c r="DI20" s="619"/>
      <c r="DJ20" s="619"/>
      <c r="DK20" s="619"/>
      <c r="DL20" s="619"/>
      <c r="DM20" s="619"/>
      <c r="DN20" s="619"/>
      <c r="DO20" s="619"/>
      <c r="DP20" s="620"/>
      <c r="DQ20" s="624">
        <v>3334182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591</v>
      </c>
      <c r="S21" s="619"/>
      <c r="T21" s="619"/>
      <c r="U21" s="619"/>
      <c r="V21" s="619"/>
      <c r="W21" s="619"/>
      <c r="X21" s="619"/>
      <c r="Y21" s="620"/>
      <c r="Z21" s="671">
        <v>0</v>
      </c>
      <c r="AA21" s="671"/>
      <c r="AB21" s="671"/>
      <c r="AC21" s="671"/>
      <c r="AD21" s="672">
        <v>591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52107</v>
      </c>
      <c r="BH21" s="619"/>
      <c r="BI21" s="619"/>
      <c r="BJ21" s="619"/>
      <c r="BK21" s="619"/>
      <c r="BL21" s="619"/>
      <c r="BM21" s="619"/>
      <c r="BN21" s="620"/>
      <c r="BO21" s="671">
        <v>7.9</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27828</v>
      </c>
      <c r="S22" s="619"/>
      <c r="T22" s="619"/>
      <c r="U22" s="619"/>
      <c r="V22" s="619"/>
      <c r="W22" s="619"/>
      <c r="X22" s="619"/>
      <c r="Y22" s="620"/>
      <c r="Z22" s="671">
        <v>0.5</v>
      </c>
      <c r="AA22" s="671"/>
      <c r="AB22" s="671"/>
      <c r="AC22" s="671"/>
      <c r="AD22" s="672" t="s">
        <v>107</v>
      </c>
      <c r="AE22" s="672"/>
      <c r="AF22" s="672"/>
      <c r="AG22" s="672"/>
      <c r="AH22" s="672"/>
      <c r="AI22" s="672"/>
      <c r="AJ22" s="672"/>
      <c r="AK22" s="672"/>
      <c r="AL22" s="641" t="s">
        <v>107</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41079</v>
      </c>
      <c r="S23" s="619"/>
      <c r="T23" s="619"/>
      <c r="U23" s="619"/>
      <c r="V23" s="619"/>
      <c r="W23" s="619"/>
      <c r="X23" s="619"/>
      <c r="Y23" s="620"/>
      <c r="Z23" s="671">
        <v>0.7</v>
      </c>
      <c r="AA23" s="671"/>
      <c r="AB23" s="671"/>
      <c r="AC23" s="671"/>
      <c r="AD23" s="672">
        <v>767</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20959</v>
      </c>
      <c r="S24" s="619"/>
      <c r="T24" s="619"/>
      <c r="U24" s="619"/>
      <c r="V24" s="619"/>
      <c r="W24" s="619"/>
      <c r="X24" s="619"/>
      <c r="Y24" s="620"/>
      <c r="Z24" s="671">
        <v>0.4</v>
      </c>
      <c r="AA24" s="671"/>
      <c r="AB24" s="671"/>
      <c r="AC24" s="671"/>
      <c r="AD24" s="672" t="s">
        <v>107</v>
      </c>
      <c r="AE24" s="672"/>
      <c r="AF24" s="672"/>
      <c r="AG24" s="672"/>
      <c r="AH24" s="672"/>
      <c r="AI24" s="672"/>
      <c r="AJ24" s="672"/>
      <c r="AK24" s="672"/>
      <c r="AL24" s="641" t="s">
        <v>107</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1789277</v>
      </c>
      <c r="CS24" s="669"/>
      <c r="CT24" s="669"/>
      <c r="CU24" s="669"/>
      <c r="CV24" s="669"/>
      <c r="CW24" s="669"/>
      <c r="CX24" s="669"/>
      <c r="CY24" s="716"/>
      <c r="CZ24" s="720">
        <v>31.1</v>
      </c>
      <c r="DA24" s="721"/>
      <c r="DB24" s="721"/>
      <c r="DC24" s="722"/>
      <c r="DD24" s="715">
        <v>1456741</v>
      </c>
      <c r="DE24" s="669"/>
      <c r="DF24" s="669"/>
      <c r="DG24" s="669"/>
      <c r="DH24" s="669"/>
      <c r="DI24" s="669"/>
      <c r="DJ24" s="669"/>
      <c r="DK24" s="716"/>
      <c r="DL24" s="715">
        <v>1439954</v>
      </c>
      <c r="DM24" s="669"/>
      <c r="DN24" s="669"/>
      <c r="DO24" s="669"/>
      <c r="DP24" s="669"/>
      <c r="DQ24" s="669"/>
      <c r="DR24" s="669"/>
      <c r="DS24" s="669"/>
      <c r="DT24" s="669"/>
      <c r="DU24" s="669"/>
      <c r="DV24" s="716"/>
      <c r="DW24" s="717">
        <v>47.7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300952</v>
      </c>
      <c r="S25" s="619"/>
      <c r="T25" s="619"/>
      <c r="U25" s="619"/>
      <c r="V25" s="619"/>
      <c r="W25" s="619"/>
      <c r="X25" s="619"/>
      <c r="Y25" s="620"/>
      <c r="Z25" s="671">
        <v>5.2</v>
      </c>
      <c r="AA25" s="671"/>
      <c r="AB25" s="671"/>
      <c r="AC25" s="671"/>
      <c r="AD25" s="672" t="s">
        <v>107</v>
      </c>
      <c r="AE25" s="672"/>
      <c r="AF25" s="672"/>
      <c r="AG25" s="672"/>
      <c r="AH25" s="672"/>
      <c r="AI25" s="672"/>
      <c r="AJ25" s="672"/>
      <c r="AK25" s="672"/>
      <c r="AL25" s="641" t="s">
        <v>107</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853692</v>
      </c>
      <c r="CS25" s="637"/>
      <c r="CT25" s="637"/>
      <c r="CU25" s="637"/>
      <c r="CV25" s="637"/>
      <c r="CW25" s="637"/>
      <c r="CX25" s="637"/>
      <c r="CY25" s="638"/>
      <c r="CZ25" s="621">
        <v>14.8</v>
      </c>
      <c r="DA25" s="639"/>
      <c r="DB25" s="639"/>
      <c r="DC25" s="640"/>
      <c r="DD25" s="624">
        <v>802644</v>
      </c>
      <c r="DE25" s="637"/>
      <c r="DF25" s="637"/>
      <c r="DG25" s="637"/>
      <c r="DH25" s="637"/>
      <c r="DI25" s="637"/>
      <c r="DJ25" s="637"/>
      <c r="DK25" s="638"/>
      <c r="DL25" s="624">
        <v>785944</v>
      </c>
      <c r="DM25" s="637"/>
      <c r="DN25" s="637"/>
      <c r="DO25" s="637"/>
      <c r="DP25" s="637"/>
      <c r="DQ25" s="637"/>
      <c r="DR25" s="637"/>
      <c r="DS25" s="637"/>
      <c r="DT25" s="637"/>
      <c r="DU25" s="637"/>
      <c r="DV25" s="638"/>
      <c r="DW25" s="641">
        <v>26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506494</v>
      </c>
      <c r="CS26" s="619"/>
      <c r="CT26" s="619"/>
      <c r="CU26" s="619"/>
      <c r="CV26" s="619"/>
      <c r="CW26" s="619"/>
      <c r="CX26" s="619"/>
      <c r="CY26" s="620"/>
      <c r="CZ26" s="621">
        <v>8.8000000000000007</v>
      </c>
      <c r="DA26" s="639"/>
      <c r="DB26" s="639"/>
      <c r="DC26" s="640"/>
      <c r="DD26" s="624">
        <v>466709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550538</v>
      </c>
      <c r="S27" s="619"/>
      <c r="T27" s="619"/>
      <c r="U27" s="619"/>
      <c r="V27" s="619"/>
      <c r="W27" s="619"/>
      <c r="X27" s="619"/>
      <c r="Y27" s="620"/>
      <c r="Z27" s="671">
        <v>9.4</v>
      </c>
      <c r="AA27" s="671"/>
      <c r="AB27" s="671"/>
      <c r="AC27" s="671"/>
      <c r="AD27" s="672" t="s">
        <v>107</v>
      </c>
      <c r="AE27" s="672"/>
      <c r="AF27" s="672"/>
      <c r="AG27" s="672"/>
      <c r="AH27" s="672"/>
      <c r="AI27" s="672"/>
      <c r="AJ27" s="672"/>
      <c r="AK27" s="672"/>
      <c r="AL27" s="641" t="s">
        <v>107</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660711</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486158</v>
      </c>
      <c r="CS27" s="637"/>
      <c r="CT27" s="637"/>
      <c r="CU27" s="637"/>
      <c r="CV27" s="637"/>
      <c r="CW27" s="637"/>
      <c r="CX27" s="637"/>
      <c r="CY27" s="638"/>
      <c r="CZ27" s="621">
        <v>8.5</v>
      </c>
      <c r="DA27" s="639"/>
      <c r="DB27" s="639"/>
      <c r="DC27" s="640"/>
      <c r="DD27" s="624">
        <v>215675</v>
      </c>
      <c r="DE27" s="637"/>
      <c r="DF27" s="637"/>
      <c r="DG27" s="637"/>
      <c r="DH27" s="637"/>
      <c r="DI27" s="637"/>
      <c r="DJ27" s="637"/>
      <c r="DK27" s="638"/>
      <c r="DL27" s="624">
        <v>215588</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32570</v>
      </c>
      <c r="S28" s="619"/>
      <c r="T28" s="619"/>
      <c r="U28" s="619"/>
      <c r="V28" s="619"/>
      <c r="W28" s="619"/>
      <c r="X28" s="619"/>
      <c r="Y28" s="620"/>
      <c r="Z28" s="671">
        <v>0.6</v>
      </c>
      <c r="AA28" s="671"/>
      <c r="AB28" s="671"/>
      <c r="AC28" s="671"/>
      <c r="AD28" s="672">
        <v>315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449427</v>
      </c>
      <c r="CS28" s="619"/>
      <c r="CT28" s="619"/>
      <c r="CU28" s="619"/>
      <c r="CV28" s="619"/>
      <c r="CW28" s="619"/>
      <c r="CX28" s="619"/>
      <c r="CY28" s="620"/>
      <c r="CZ28" s="621">
        <v>7.8</v>
      </c>
      <c r="DA28" s="639"/>
      <c r="DB28" s="639"/>
      <c r="DC28" s="640"/>
      <c r="DD28" s="624">
        <v>438422</v>
      </c>
      <c r="DE28" s="619"/>
      <c r="DF28" s="619"/>
      <c r="DG28" s="619"/>
      <c r="DH28" s="619"/>
      <c r="DI28" s="619"/>
      <c r="DJ28" s="619"/>
      <c r="DK28" s="620"/>
      <c r="DL28" s="624">
        <v>438422</v>
      </c>
      <c r="DM28" s="619"/>
      <c r="DN28" s="619"/>
      <c r="DO28" s="619"/>
      <c r="DP28" s="619"/>
      <c r="DQ28" s="619"/>
      <c r="DR28" s="619"/>
      <c r="DS28" s="619"/>
      <c r="DT28" s="619"/>
      <c r="DU28" s="619"/>
      <c r="DV28" s="620"/>
      <c r="DW28" s="641">
        <v>14.5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107527</v>
      </c>
      <c r="S29" s="619"/>
      <c r="T29" s="619"/>
      <c r="U29" s="619"/>
      <c r="V29" s="619"/>
      <c r="W29" s="619"/>
      <c r="X29" s="619"/>
      <c r="Y29" s="620"/>
      <c r="Z29" s="671">
        <v>1.8</v>
      </c>
      <c r="AA29" s="671"/>
      <c r="AB29" s="671"/>
      <c r="AC29" s="671"/>
      <c r="AD29" s="672" t="s">
        <v>107</v>
      </c>
      <c r="AE29" s="672"/>
      <c r="AF29" s="672"/>
      <c r="AG29" s="672"/>
      <c r="AH29" s="672"/>
      <c r="AI29" s="672"/>
      <c r="AJ29" s="672"/>
      <c r="AK29" s="672"/>
      <c r="AL29" s="641" t="s">
        <v>107</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448552</v>
      </c>
      <c r="CS29" s="637"/>
      <c r="CT29" s="637"/>
      <c r="CU29" s="637"/>
      <c r="CV29" s="637"/>
      <c r="CW29" s="637"/>
      <c r="CX29" s="637"/>
      <c r="CY29" s="638"/>
      <c r="CZ29" s="621">
        <v>7.8</v>
      </c>
      <c r="DA29" s="639"/>
      <c r="DB29" s="639"/>
      <c r="DC29" s="640"/>
      <c r="DD29" s="624">
        <v>437547</v>
      </c>
      <c r="DE29" s="637"/>
      <c r="DF29" s="637"/>
      <c r="DG29" s="637"/>
      <c r="DH29" s="637"/>
      <c r="DI29" s="637"/>
      <c r="DJ29" s="637"/>
      <c r="DK29" s="638"/>
      <c r="DL29" s="624">
        <v>437547</v>
      </c>
      <c r="DM29" s="637"/>
      <c r="DN29" s="637"/>
      <c r="DO29" s="637"/>
      <c r="DP29" s="637"/>
      <c r="DQ29" s="637"/>
      <c r="DR29" s="637"/>
      <c r="DS29" s="637"/>
      <c r="DT29" s="637"/>
      <c r="DU29" s="637"/>
      <c r="DV29" s="638"/>
      <c r="DW29" s="641">
        <v>14.5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52314</v>
      </c>
      <c r="S30" s="619"/>
      <c r="T30" s="619"/>
      <c r="U30" s="619"/>
      <c r="V30" s="619"/>
      <c r="W30" s="619"/>
      <c r="X30" s="619"/>
      <c r="Y30" s="620"/>
      <c r="Z30" s="671">
        <v>0.9</v>
      </c>
      <c r="AA30" s="671"/>
      <c r="AB30" s="671"/>
      <c r="AC30" s="671"/>
      <c r="AD30" s="672" t="s">
        <v>107</v>
      </c>
      <c r="AE30" s="672"/>
      <c r="AF30" s="672"/>
      <c r="AG30" s="672"/>
      <c r="AH30" s="672"/>
      <c r="AI30" s="672"/>
      <c r="AJ30" s="672"/>
      <c r="AK30" s="672"/>
      <c r="AL30" s="641" t="s">
        <v>107</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97.9</v>
      </c>
      <c r="BN30" s="685"/>
      <c r="BO30" s="685"/>
      <c r="BP30" s="685"/>
      <c r="BQ30" s="687"/>
      <c r="BR30" s="684">
        <v>99.2</v>
      </c>
      <c r="BS30" s="685"/>
      <c r="BT30" s="685"/>
      <c r="BU30" s="685"/>
      <c r="BV30" s="685"/>
      <c r="BW30" s="685"/>
      <c r="BX30" s="686">
        <v>95</v>
      </c>
      <c r="BY30" s="685"/>
      <c r="BZ30" s="685"/>
      <c r="CA30" s="685"/>
      <c r="CB30" s="687"/>
      <c r="CD30" s="690"/>
      <c r="CE30" s="691"/>
      <c r="CF30" s="655" t="s">
        <v>290</v>
      </c>
      <c r="CG30" s="652"/>
      <c r="CH30" s="652"/>
      <c r="CI30" s="652"/>
      <c r="CJ30" s="652"/>
      <c r="CK30" s="652"/>
      <c r="CL30" s="652"/>
      <c r="CM30" s="652"/>
      <c r="CN30" s="652"/>
      <c r="CO30" s="652"/>
      <c r="CP30" s="652"/>
      <c r="CQ30" s="653"/>
      <c r="CR30" s="618">
        <v>410179</v>
      </c>
      <c r="CS30" s="619"/>
      <c r="CT30" s="619"/>
      <c r="CU30" s="619"/>
      <c r="CV30" s="619"/>
      <c r="CW30" s="619"/>
      <c r="CX30" s="619"/>
      <c r="CY30" s="620"/>
      <c r="CZ30" s="621">
        <v>7.1</v>
      </c>
      <c r="DA30" s="639"/>
      <c r="DB30" s="639"/>
      <c r="DC30" s="640"/>
      <c r="DD30" s="624">
        <v>399513</v>
      </c>
      <c r="DE30" s="619"/>
      <c r="DF30" s="619"/>
      <c r="DG30" s="619"/>
      <c r="DH30" s="619"/>
      <c r="DI30" s="619"/>
      <c r="DJ30" s="619"/>
      <c r="DK30" s="620"/>
      <c r="DL30" s="624">
        <v>399513</v>
      </c>
      <c r="DM30" s="619"/>
      <c r="DN30" s="619"/>
      <c r="DO30" s="619"/>
      <c r="DP30" s="619"/>
      <c r="DQ30" s="619"/>
      <c r="DR30" s="619"/>
      <c r="DS30" s="619"/>
      <c r="DT30" s="619"/>
      <c r="DU30" s="619"/>
      <c r="DV30" s="620"/>
      <c r="DW30" s="641">
        <v>13.2</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61723</v>
      </c>
      <c r="S31" s="619"/>
      <c r="T31" s="619"/>
      <c r="U31" s="619"/>
      <c r="V31" s="619"/>
      <c r="W31" s="619"/>
      <c r="X31" s="619"/>
      <c r="Y31" s="620"/>
      <c r="Z31" s="671">
        <v>1.1000000000000001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98.5</v>
      </c>
      <c r="BN31" s="683"/>
      <c r="BO31" s="683"/>
      <c r="BP31" s="683"/>
      <c r="BQ31" s="647"/>
      <c r="BR31" s="682">
        <v>99.3</v>
      </c>
      <c r="BS31" s="637"/>
      <c r="BT31" s="637"/>
      <c r="BU31" s="637"/>
      <c r="BV31" s="637"/>
      <c r="BW31" s="637"/>
      <c r="BX31" s="673">
        <v>97.7</v>
      </c>
      <c r="BY31" s="683"/>
      <c r="BZ31" s="683"/>
      <c r="CA31" s="683"/>
      <c r="CB31" s="647"/>
      <c r="CD31" s="690"/>
      <c r="CE31" s="691"/>
      <c r="CF31" s="655" t="s">
        <v>294</v>
      </c>
      <c r="CG31" s="652"/>
      <c r="CH31" s="652"/>
      <c r="CI31" s="652"/>
      <c r="CJ31" s="652"/>
      <c r="CK31" s="652"/>
      <c r="CL31" s="652"/>
      <c r="CM31" s="652"/>
      <c r="CN31" s="652"/>
      <c r="CO31" s="652"/>
      <c r="CP31" s="652"/>
      <c r="CQ31" s="653"/>
      <c r="CR31" s="618">
        <v>38373</v>
      </c>
      <c r="CS31" s="637"/>
      <c r="CT31" s="637"/>
      <c r="CU31" s="637"/>
      <c r="CV31" s="637"/>
      <c r="CW31" s="637"/>
      <c r="CX31" s="637"/>
      <c r="CY31" s="638"/>
      <c r="CZ31" s="621">
        <v>0.7</v>
      </c>
      <c r="DA31" s="639"/>
      <c r="DB31" s="639"/>
      <c r="DC31" s="640"/>
      <c r="DD31" s="624">
        <v>38034</v>
      </c>
      <c r="DE31" s="637"/>
      <c r="DF31" s="637"/>
      <c r="DG31" s="637"/>
      <c r="DH31" s="637"/>
      <c r="DI31" s="637"/>
      <c r="DJ31" s="637"/>
      <c r="DK31" s="638"/>
      <c r="DL31" s="624">
        <v>38034</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62424</v>
      </c>
      <c r="S32" s="619"/>
      <c r="T32" s="619"/>
      <c r="U32" s="619"/>
      <c r="V32" s="619"/>
      <c r="W32" s="619"/>
      <c r="X32" s="619"/>
      <c r="Y32" s="620"/>
      <c r="Z32" s="671">
        <v>1.1000000000000001</v>
      </c>
      <c r="AA32" s="671"/>
      <c r="AB32" s="671"/>
      <c r="AC32" s="671"/>
      <c r="AD32" s="672">
        <v>166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97</v>
      </c>
      <c r="BN32" s="603"/>
      <c r="BO32" s="603"/>
      <c r="BP32" s="603"/>
      <c r="BQ32" s="660"/>
      <c r="BR32" s="681">
        <v>98.8</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v>875</v>
      </c>
      <c r="CS32" s="619"/>
      <c r="CT32" s="619"/>
      <c r="CU32" s="619"/>
      <c r="CV32" s="619"/>
      <c r="CW32" s="619"/>
      <c r="CX32" s="619"/>
      <c r="CY32" s="620"/>
      <c r="CZ32" s="621">
        <v>0</v>
      </c>
      <c r="DA32" s="639"/>
      <c r="DB32" s="639"/>
      <c r="DC32" s="640"/>
      <c r="DD32" s="624">
        <v>875</v>
      </c>
      <c r="DE32" s="619"/>
      <c r="DF32" s="619"/>
      <c r="DG32" s="619"/>
      <c r="DH32" s="619"/>
      <c r="DI32" s="619"/>
      <c r="DJ32" s="619"/>
      <c r="DK32" s="620"/>
      <c r="DL32" s="624">
        <v>875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1514700</v>
      </c>
      <c r="S33" s="619"/>
      <c r="T33" s="619"/>
      <c r="U33" s="619"/>
      <c r="V33" s="619"/>
      <c r="W33" s="619"/>
      <c r="X33" s="619"/>
      <c r="Y33" s="620"/>
      <c r="Z33" s="671">
        <v>25.9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2384539</v>
      </c>
      <c r="CS33" s="637"/>
      <c r="CT33" s="637"/>
      <c r="CU33" s="637"/>
      <c r="CV33" s="637"/>
      <c r="CW33" s="637"/>
      <c r="CX33" s="637"/>
      <c r="CY33" s="638"/>
      <c r="CZ33" s="621">
        <v>41.5</v>
      </c>
      <c r="DA33" s="639"/>
      <c r="DB33" s="639"/>
      <c r="DC33" s="640"/>
      <c r="DD33" s="624">
        <v>1829336</v>
      </c>
      <c r="DE33" s="637"/>
      <c r="DF33" s="637"/>
      <c r="DG33" s="637"/>
      <c r="DH33" s="637"/>
      <c r="DI33" s="637"/>
      <c r="DJ33" s="637"/>
      <c r="DK33" s="638"/>
      <c r="DL33" s="624">
        <v>1144177</v>
      </c>
      <c r="DM33" s="637"/>
      <c r="DN33" s="637"/>
      <c r="DO33" s="637"/>
      <c r="DP33" s="637"/>
      <c r="DQ33" s="637"/>
      <c r="DR33" s="637"/>
      <c r="DS33" s="637"/>
      <c r="DT33" s="637"/>
      <c r="DU33" s="637"/>
      <c r="DV33" s="638"/>
      <c r="DW33" s="641">
        <v>37.9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684427</v>
      </c>
      <c r="CS34" s="619"/>
      <c r="CT34" s="619"/>
      <c r="CU34" s="619"/>
      <c r="CV34" s="619"/>
      <c r="CW34" s="619"/>
      <c r="CX34" s="619"/>
      <c r="CY34" s="620"/>
      <c r="CZ34" s="621">
        <v>11.9</v>
      </c>
      <c r="DA34" s="639"/>
      <c r="DB34" s="639"/>
      <c r="DC34" s="640"/>
      <c r="DD34" s="624">
        <v>486102</v>
      </c>
      <c r="DE34" s="619"/>
      <c r="DF34" s="619"/>
      <c r="DG34" s="619"/>
      <c r="DH34" s="619"/>
      <c r="DI34" s="619"/>
      <c r="DJ34" s="619"/>
      <c r="DK34" s="620"/>
      <c r="DL34" s="624">
        <v>331254</v>
      </c>
      <c r="DM34" s="619"/>
      <c r="DN34" s="619"/>
      <c r="DO34" s="619"/>
      <c r="DP34" s="619"/>
      <c r="DQ34" s="619"/>
      <c r="DR34" s="619"/>
      <c r="DS34" s="619"/>
      <c r="DT34" s="619"/>
      <c r="DU34" s="619"/>
      <c r="DV34" s="620"/>
      <c r="DW34" s="641">
        <v>11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154900</v>
      </c>
      <c r="S35" s="619"/>
      <c r="T35" s="619"/>
      <c r="U35" s="619"/>
      <c r="V35" s="619"/>
      <c r="W35" s="619"/>
      <c r="X35" s="619"/>
      <c r="Y35" s="620"/>
      <c r="Z35" s="671">
        <v>2.7</v>
      </c>
      <c r="AA35" s="671"/>
      <c r="AB35" s="671"/>
      <c r="AC35" s="671"/>
      <c r="AD35" s="672" t="s">
        <v>107</v>
      </c>
      <c r="AE35" s="672"/>
      <c r="AF35" s="672"/>
      <c r="AG35" s="672"/>
      <c r="AH35" s="672"/>
      <c r="AI35" s="672"/>
      <c r="AJ35" s="672"/>
      <c r="AK35" s="672"/>
      <c r="AL35" s="641" t="s">
        <v>107</v>
      </c>
      <c r="AM35" s="673"/>
      <c r="AN35" s="673"/>
      <c r="AO35" s="674"/>
      <c r="AP35" s="186"/>
      <c r="AQ35" s="675" t="s">
        <v>305</v>
      </c>
      <c r="AR35" s="676"/>
      <c r="AS35" s="676"/>
      <c r="AT35" s="676"/>
      <c r="AU35" s="676"/>
      <c r="AV35" s="676"/>
      <c r="AW35" s="676"/>
      <c r="AX35" s="676"/>
      <c r="AY35" s="677"/>
      <c r="AZ35" s="668">
        <v>671156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6168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32825</v>
      </c>
      <c r="CS35" s="637"/>
      <c r="CT35" s="637"/>
      <c r="CU35" s="637"/>
      <c r="CV35" s="637"/>
      <c r="CW35" s="637"/>
      <c r="CX35" s="637"/>
      <c r="CY35" s="638"/>
      <c r="CZ35" s="621">
        <v>0.6</v>
      </c>
      <c r="DA35" s="639"/>
      <c r="DB35" s="639"/>
      <c r="DC35" s="640"/>
      <c r="DD35" s="624">
        <v>24941</v>
      </c>
      <c r="DE35" s="637"/>
      <c r="DF35" s="637"/>
      <c r="DG35" s="637"/>
      <c r="DH35" s="637"/>
      <c r="DI35" s="637"/>
      <c r="DJ35" s="637"/>
      <c r="DK35" s="638"/>
      <c r="DL35" s="624">
        <v>24941</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5843181</v>
      </c>
      <c r="S36" s="659"/>
      <c r="T36" s="659"/>
      <c r="U36" s="659"/>
      <c r="V36" s="659"/>
      <c r="W36" s="659"/>
      <c r="X36" s="659"/>
      <c r="Y36" s="662"/>
      <c r="Z36" s="663">
        <v>100</v>
      </c>
      <c r="AA36" s="663"/>
      <c r="AB36" s="663"/>
      <c r="AC36" s="663"/>
      <c r="AD36" s="664">
        <v>2865850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229854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-1362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548743</v>
      </c>
      <c r="CS36" s="619"/>
      <c r="CT36" s="619"/>
      <c r="CU36" s="619"/>
      <c r="CV36" s="619"/>
      <c r="CW36" s="619"/>
      <c r="CX36" s="619"/>
      <c r="CY36" s="620"/>
      <c r="CZ36" s="621">
        <v>9.5</v>
      </c>
      <c r="DA36" s="639"/>
      <c r="DB36" s="639"/>
      <c r="DC36" s="640"/>
      <c r="DD36" s="624">
        <v>377473</v>
      </c>
      <c r="DE36" s="619"/>
      <c r="DF36" s="619"/>
      <c r="DG36" s="619"/>
      <c r="DH36" s="619"/>
      <c r="DI36" s="619"/>
      <c r="DJ36" s="619"/>
      <c r="DK36" s="620"/>
      <c r="DL36" s="624">
        <v>260859</v>
      </c>
      <c r="DM36" s="619"/>
      <c r="DN36" s="619"/>
      <c r="DO36" s="619"/>
      <c r="DP36" s="619"/>
      <c r="DQ36" s="619"/>
      <c r="DR36" s="619"/>
      <c r="DS36" s="619"/>
      <c r="DT36" s="619"/>
      <c r="DU36" s="619"/>
      <c r="DV36" s="620"/>
      <c r="DW36" s="641">
        <v>8.6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68843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1004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149151</v>
      </c>
      <c r="CS37" s="637"/>
      <c r="CT37" s="637"/>
      <c r="CU37" s="637"/>
      <c r="CV37" s="637"/>
      <c r="CW37" s="637"/>
      <c r="CX37" s="637"/>
      <c r="CY37" s="638"/>
      <c r="CZ37" s="621">
        <v>2.6</v>
      </c>
      <c r="DA37" s="639"/>
      <c r="DB37" s="639"/>
      <c r="DC37" s="640"/>
      <c r="DD37" s="624">
        <v>149151</v>
      </c>
      <c r="DE37" s="637"/>
      <c r="DF37" s="637"/>
      <c r="DG37" s="637"/>
      <c r="DH37" s="637"/>
      <c r="DI37" s="637"/>
      <c r="DJ37" s="637"/>
      <c r="DK37" s="638"/>
      <c r="DL37" s="624">
        <v>143185</v>
      </c>
      <c r="DM37" s="637"/>
      <c r="DN37" s="637"/>
      <c r="DO37" s="637"/>
      <c r="DP37" s="637"/>
      <c r="DQ37" s="637"/>
      <c r="DR37" s="637"/>
      <c r="DS37" s="637"/>
      <c r="DT37" s="637"/>
      <c r="DU37" s="637"/>
      <c r="DV37" s="638"/>
      <c r="DW37" s="641">
        <v>4.7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5117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1562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602313</v>
      </c>
      <c r="CS38" s="619"/>
      <c r="CT38" s="619"/>
      <c r="CU38" s="619"/>
      <c r="CV38" s="619"/>
      <c r="CW38" s="619"/>
      <c r="CX38" s="619"/>
      <c r="CY38" s="620"/>
      <c r="CZ38" s="621">
        <v>10.5</v>
      </c>
      <c r="DA38" s="639"/>
      <c r="DB38" s="639"/>
      <c r="DC38" s="640"/>
      <c r="DD38" s="624">
        <v>542421</v>
      </c>
      <c r="DE38" s="619"/>
      <c r="DF38" s="619"/>
      <c r="DG38" s="619"/>
      <c r="DH38" s="619"/>
      <c r="DI38" s="619"/>
      <c r="DJ38" s="619"/>
      <c r="DK38" s="620"/>
      <c r="DL38" s="624">
        <v>527123</v>
      </c>
      <c r="DM38" s="619"/>
      <c r="DN38" s="619"/>
      <c r="DO38" s="619"/>
      <c r="DP38" s="619"/>
      <c r="DQ38" s="619"/>
      <c r="DR38" s="619"/>
      <c r="DS38" s="619"/>
      <c r="DT38" s="619"/>
      <c r="DU38" s="619"/>
      <c r="DV38" s="620"/>
      <c r="DW38" s="641">
        <v>17.5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437388</v>
      </c>
      <c r="CS39" s="637"/>
      <c r="CT39" s="637"/>
      <c r="CU39" s="637"/>
      <c r="CV39" s="637"/>
      <c r="CW39" s="637"/>
      <c r="CX39" s="637"/>
      <c r="CY39" s="638"/>
      <c r="CZ39" s="621">
        <v>7.6</v>
      </c>
      <c r="DA39" s="639"/>
      <c r="DB39" s="639"/>
      <c r="DC39" s="640"/>
      <c r="DD39" s="624">
        <v>329556</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71977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78843</v>
      </c>
      <c r="CS40" s="619"/>
      <c r="CT40" s="619"/>
      <c r="CU40" s="619"/>
      <c r="CV40" s="619"/>
      <c r="CW40" s="619"/>
      <c r="CX40" s="619"/>
      <c r="CY40" s="620"/>
      <c r="CZ40" s="621">
        <v>1.4</v>
      </c>
      <c r="DA40" s="639"/>
      <c r="DB40" s="639"/>
      <c r="DC40" s="640"/>
      <c r="DD40" s="624">
        <v>68843</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295365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1578032</v>
      </c>
      <c r="CS42" s="619"/>
      <c r="CT42" s="619"/>
      <c r="CU42" s="619"/>
      <c r="CV42" s="619"/>
      <c r="CW42" s="619"/>
      <c r="CX42" s="619"/>
      <c r="CY42" s="620"/>
      <c r="CZ42" s="621">
        <v>27.4</v>
      </c>
      <c r="DA42" s="622"/>
      <c r="DB42" s="622"/>
      <c r="DC42" s="623"/>
      <c r="DD42" s="624">
        <v>48105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116</v>
      </c>
      <c r="CS43" s="637"/>
      <c r="CT43" s="637"/>
      <c r="CU43" s="637"/>
      <c r="CV43" s="637"/>
      <c r="CW43" s="637"/>
      <c r="CX43" s="637"/>
      <c r="CY43" s="638"/>
      <c r="CZ43" s="621" t="s">
        <v>116</v>
      </c>
      <c r="DA43" s="639"/>
      <c r="DB43" s="639"/>
      <c r="DC43" s="640"/>
      <c r="DD43" s="624" t="s">
        <v>116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1578032</v>
      </c>
      <c r="CS44" s="619"/>
      <c r="CT44" s="619"/>
      <c r="CU44" s="619"/>
      <c r="CV44" s="619"/>
      <c r="CW44" s="619"/>
      <c r="CX44" s="619"/>
      <c r="CY44" s="620"/>
      <c r="CZ44" s="621">
        <v>27.4</v>
      </c>
      <c r="DA44" s="622"/>
      <c r="DB44" s="622"/>
      <c r="DC44" s="623"/>
      <c r="DD44" s="624">
        <v>48105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155556</v>
      </c>
      <c r="CS45" s="637"/>
      <c r="CT45" s="637"/>
      <c r="CU45" s="637"/>
      <c r="CV45" s="637"/>
      <c r="CW45" s="637"/>
      <c r="CX45" s="637"/>
      <c r="CY45" s="638"/>
      <c r="CZ45" s="621">
        <v>2.7</v>
      </c>
      <c r="DA45" s="639"/>
      <c r="DB45" s="639"/>
      <c r="DC45" s="640"/>
      <c r="DD45" s="624">
        <v>5522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1401879</v>
      </c>
      <c r="CS46" s="619"/>
      <c r="CT46" s="619"/>
      <c r="CU46" s="619"/>
      <c r="CV46" s="619"/>
      <c r="CW46" s="619"/>
      <c r="CX46" s="619"/>
      <c r="CY46" s="620"/>
      <c r="CZ46" s="621">
        <v>24.4</v>
      </c>
      <c r="DA46" s="622"/>
      <c r="DB46" s="622"/>
      <c r="DC46" s="623"/>
      <c r="DD46" s="624">
        <v>42216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5751848</v>
      </c>
      <c r="CS49" s="603"/>
      <c r="CT49" s="603"/>
      <c r="CU49" s="603"/>
      <c r="CV49" s="603"/>
      <c r="CW49" s="603"/>
      <c r="CX49" s="603"/>
      <c r="CY49" s="604"/>
      <c r="CZ49" s="605">
        <v>100</v>
      </c>
      <c r="DA49" s="606"/>
      <c r="DB49" s="606"/>
      <c r="DC49" s="607"/>
      <c r="DD49" s="608">
        <v>3334182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6009</v>
      </c>
      <c r="R7" s="1131"/>
      <c r="S7" s="1131"/>
      <c r="T7" s="1131"/>
      <c r="U7" s="1131"/>
      <c r="V7" s="1131">
        <v>5913</v>
      </c>
      <c r="W7" s="1131"/>
      <c r="X7" s="1131"/>
      <c r="Y7" s="1131"/>
      <c r="Z7" s="1131"/>
      <c r="AA7" s="1131">
        <v>96</v>
      </c>
      <c r="AB7" s="1131"/>
      <c r="AC7" s="1131"/>
      <c r="AD7" s="1131"/>
      <c r="AE7" s="1132"/>
      <c r="AF7" s="1133">
        <v>86</v>
      </c>
      <c r="AG7" s="1134"/>
      <c r="AH7" s="1134"/>
      <c r="AI7" s="1134"/>
      <c r="AJ7" s="1135"/>
      <c r="AK7" s="1117" t="s">
        <v>555</v>
      </c>
      <c r="AL7" s="1118"/>
      <c r="AM7" s="1118"/>
      <c r="AN7" s="1118"/>
      <c r="AO7" s="1118"/>
      <c r="AP7" s="1118">
        <v>5210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567</v>
      </c>
      <c r="BT7" s="1122"/>
      <c r="BU7" s="1122"/>
      <c r="BV7" s="1122"/>
      <c r="BW7" s="1122"/>
      <c r="BX7" s="1122"/>
      <c r="BY7" s="1122"/>
      <c r="BZ7" s="1122"/>
      <c r="CA7" s="1122"/>
      <c r="CB7" s="1122"/>
      <c r="CC7" s="1122"/>
      <c r="CD7" s="1122"/>
      <c r="CE7" s="1122"/>
      <c r="CF7" s="1122"/>
      <c r="CG7" s="1123"/>
      <c r="CH7" s="1114">
        <v>-5</v>
      </c>
      <c r="CI7" s="1115"/>
      <c r="CJ7" s="1115"/>
      <c r="CK7" s="1115"/>
      <c r="CL7" s="1116"/>
      <c r="CM7" s="1114">
        <v>20</v>
      </c>
      <c r="CN7" s="1115"/>
      <c r="CO7" s="1115"/>
      <c r="CP7" s="1115"/>
      <c r="CQ7" s="1116"/>
      <c r="CR7" s="1114">
        <v>7</v>
      </c>
      <c r="CS7" s="1115"/>
      <c r="CT7" s="1115"/>
      <c r="CU7" s="1115"/>
      <c r="CV7" s="1116"/>
      <c r="CW7" s="1114">
        <v>7</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6</v>
      </c>
      <c r="W8" s="1070"/>
      <c r="X8" s="1070"/>
      <c r="Y8" s="1070"/>
      <c r="Z8" s="1070"/>
      <c r="AA8" s="1070">
        <v>-5</v>
      </c>
      <c r="AB8" s="1070"/>
      <c r="AC8" s="1070"/>
      <c r="AD8" s="1070"/>
      <c r="AE8" s="1071"/>
      <c r="AF8" s="1045">
        <v>-5</v>
      </c>
      <c r="AG8" s="1046"/>
      <c r="AH8" s="1046"/>
      <c r="AI8" s="1046"/>
      <c r="AJ8" s="1047"/>
      <c r="AK8" s="1112" t="s">
        <v>555</v>
      </c>
      <c r="AL8" s="1113"/>
      <c r="AM8" s="1113"/>
      <c r="AN8" s="1113"/>
      <c r="AO8" s="1113"/>
      <c r="AP8" s="1113" t="s">
        <v>555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6010</v>
      </c>
      <c r="R23" s="1095"/>
      <c r="S23" s="1095"/>
      <c r="T23" s="1095"/>
      <c r="U23" s="1095"/>
      <c r="V23" s="1095">
        <v>5918</v>
      </c>
      <c r="W23" s="1095"/>
      <c r="X23" s="1095"/>
      <c r="Y23" s="1095"/>
      <c r="Z23" s="1095"/>
      <c r="AA23" s="1095">
        <v>91</v>
      </c>
      <c r="AB23" s="1095"/>
      <c r="AC23" s="1095"/>
      <c r="AD23" s="1095"/>
      <c r="AE23" s="1096"/>
      <c r="AF23" s="1097">
        <v>81</v>
      </c>
      <c r="AG23" s="1095"/>
      <c r="AH23" s="1095"/>
      <c r="AI23" s="1095"/>
      <c r="AJ23" s="1098"/>
      <c r="AK23" s="1099"/>
      <c r="AL23" s="1100"/>
      <c r="AM23" s="1100"/>
      <c r="AN23" s="1100"/>
      <c r="AO23" s="1100"/>
      <c r="AP23" s="1095">
        <v>5210</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904</v>
      </c>
      <c r="R28" s="1080"/>
      <c r="S28" s="1080"/>
      <c r="T28" s="1080"/>
      <c r="U28" s="1080"/>
      <c r="V28" s="1080">
        <v>897</v>
      </c>
      <c r="W28" s="1080"/>
      <c r="X28" s="1080"/>
      <c r="Y28" s="1080"/>
      <c r="Z28" s="1080"/>
      <c r="AA28" s="1080">
        <v>6</v>
      </c>
      <c r="AB28" s="1080"/>
      <c r="AC28" s="1080"/>
      <c r="AD28" s="1080"/>
      <c r="AE28" s="1081"/>
      <c r="AF28" s="1082">
        <v>6</v>
      </c>
      <c r="AG28" s="1080"/>
      <c r="AH28" s="1080"/>
      <c r="AI28" s="1080"/>
      <c r="AJ28" s="1083"/>
      <c r="AK28" s="1084">
        <v>87</v>
      </c>
      <c r="AL28" s="1072"/>
      <c r="AM28" s="1072"/>
      <c r="AN28" s="1072"/>
      <c r="AO28" s="1072"/>
      <c r="AP28" s="1072" t="s">
        <v>555</v>
      </c>
      <c r="AQ28" s="1072"/>
      <c r="AR28" s="1072"/>
      <c r="AS28" s="1072"/>
      <c r="AT28" s="1072"/>
      <c r="AU28" s="1072" t="s">
        <v>555</v>
      </c>
      <c r="AV28" s="1072"/>
      <c r="AW28" s="1072"/>
      <c r="AX28" s="1072"/>
      <c r="AY28" s="1072"/>
      <c r="AZ28" s="1073" t="s">
        <v>557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1023</v>
      </c>
      <c r="R29" s="1070"/>
      <c r="S29" s="1070"/>
      <c r="T29" s="1070"/>
      <c r="U29" s="1070"/>
      <c r="V29" s="1070">
        <v>983</v>
      </c>
      <c r="W29" s="1070"/>
      <c r="X29" s="1070"/>
      <c r="Y29" s="1070"/>
      <c r="Z29" s="1070"/>
      <c r="AA29" s="1070">
        <v>39</v>
      </c>
      <c r="AB29" s="1070"/>
      <c r="AC29" s="1070"/>
      <c r="AD29" s="1070"/>
      <c r="AE29" s="1071"/>
      <c r="AF29" s="1045">
        <v>39</v>
      </c>
      <c r="AG29" s="1046"/>
      <c r="AH29" s="1046"/>
      <c r="AI29" s="1046"/>
      <c r="AJ29" s="1047"/>
      <c r="AK29" s="1006">
        <v>141</v>
      </c>
      <c r="AL29" s="997"/>
      <c r="AM29" s="997"/>
      <c r="AN29" s="997"/>
      <c r="AO29" s="997"/>
      <c r="AP29" s="997" t="s">
        <v>556</v>
      </c>
      <c r="AQ29" s="997"/>
      <c r="AR29" s="997"/>
      <c r="AS29" s="997"/>
      <c r="AT29" s="997"/>
      <c r="AU29" s="997" t="s">
        <v>555</v>
      </c>
      <c r="AV29" s="997"/>
      <c r="AW29" s="997"/>
      <c r="AX29" s="997"/>
      <c r="AY29" s="997"/>
      <c r="AZ29" s="1068" t="s">
        <v>555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81</v>
      </c>
      <c r="R30" s="1070"/>
      <c r="S30" s="1070"/>
      <c r="T30" s="1070"/>
      <c r="U30" s="1070"/>
      <c r="V30" s="1070">
        <v>80</v>
      </c>
      <c r="W30" s="1070"/>
      <c r="X30" s="1070"/>
      <c r="Y30" s="1070"/>
      <c r="Z30" s="1070"/>
      <c r="AA30" s="1070">
        <v>1</v>
      </c>
      <c r="AB30" s="1070"/>
      <c r="AC30" s="1070"/>
      <c r="AD30" s="1070"/>
      <c r="AE30" s="1071"/>
      <c r="AF30" s="1045">
        <v>1</v>
      </c>
      <c r="AG30" s="1046"/>
      <c r="AH30" s="1046"/>
      <c r="AI30" s="1046"/>
      <c r="AJ30" s="1047"/>
      <c r="AK30" s="1006">
        <v>35</v>
      </c>
      <c r="AL30" s="997"/>
      <c r="AM30" s="997"/>
      <c r="AN30" s="997"/>
      <c r="AO30" s="997"/>
      <c r="AP30" s="997" t="s">
        <v>555</v>
      </c>
      <c r="AQ30" s="997"/>
      <c r="AR30" s="997"/>
      <c r="AS30" s="997"/>
      <c r="AT30" s="997"/>
      <c r="AU30" s="997" t="s">
        <v>555</v>
      </c>
      <c r="AV30" s="997"/>
      <c r="AW30" s="997"/>
      <c r="AX30" s="997"/>
      <c r="AY30" s="997"/>
      <c r="AZ30" s="1068" t="s">
        <v>555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109</v>
      </c>
      <c r="R31" s="1070"/>
      <c r="S31" s="1070"/>
      <c r="T31" s="1070"/>
      <c r="U31" s="1070"/>
      <c r="V31" s="1070">
        <v>104</v>
      </c>
      <c r="W31" s="1070"/>
      <c r="X31" s="1070"/>
      <c r="Y31" s="1070"/>
      <c r="Z31" s="1070"/>
      <c r="AA31" s="1070">
        <v>5</v>
      </c>
      <c r="AB31" s="1070"/>
      <c r="AC31" s="1070"/>
      <c r="AD31" s="1070"/>
      <c r="AE31" s="1071"/>
      <c r="AF31" s="1045">
        <v>215</v>
      </c>
      <c r="AG31" s="1046"/>
      <c r="AH31" s="1046"/>
      <c r="AI31" s="1046"/>
      <c r="AJ31" s="1047"/>
      <c r="AK31" s="1006" t="s">
        <v>555</v>
      </c>
      <c r="AL31" s="997"/>
      <c r="AM31" s="997"/>
      <c r="AN31" s="997"/>
      <c r="AO31" s="997"/>
      <c r="AP31" s="997">
        <v>90</v>
      </c>
      <c r="AQ31" s="997"/>
      <c r="AR31" s="997"/>
      <c r="AS31" s="997"/>
      <c r="AT31" s="997"/>
      <c r="AU31" s="997" t="s">
        <v>555</v>
      </c>
      <c r="AV31" s="997"/>
      <c r="AW31" s="997"/>
      <c r="AX31" s="997"/>
      <c r="AY31" s="997"/>
      <c r="AZ31" s="1068" t="s">
        <v>555</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224</v>
      </c>
      <c r="R32" s="1070"/>
      <c r="S32" s="1070"/>
      <c r="T32" s="1070"/>
      <c r="U32" s="1070"/>
      <c r="V32" s="1070">
        <v>263</v>
      </c>
      <c r="W32" s="1070"/>
      <c r="X32" s="1070"/>
      <c r="Y32" s="1070"/>
      <c r="Z32" s="1070"/>
      <c r="AA32" s="1070">
        <v>-39</v>
      </c>
      <c r="AB32" s="1070"/>
      <c r="AC32" s="1070"/>
      <c r="AD32" s="1070"/>
      <c r="AE32" s="1071"/>
      <c r="AF32" s="1045" t="s">
        <v>383</v>
      </c>
      <c r="AG32" s="1046"/>
      <c r="AH32" s="1046"/>
      <c r="AI32" s="1046"/>
      <c r="AJ32" s="1047"/>
      <c r="AK32" s="1006">
        <v>69</v>
      </c>
      <c r="AL32" s="997"/>
      <c r="AM32" s="997"/>
      <c r="AN32" s="997"/>
      <c r="AO32" s="997"/>
      <c r="AP32" s="997">
        <v>542</v>
      </c>
      <c r="AQ32" s="997"/>
      <c r="AR32" s="997"/>
      <c r="AS32" s="997"/>
      <c r="AT32" s="997"/>
      <c r="AU32" s="997" t="s">
        <v>555</v>
      </c>
      <c r="AV32" s="997"/>
      <c r="AW32" s="997"/>
      <c r="AX32" s="997"/>
      <c r="AY32" s="997"/>
      <c r="AZ32" s="1068" t="s">
        <v>555</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34</v>
      </c>
      <c r="R33" s="1070"/>
      <c r="S33" s="1070"/>
      <c r="T33" s="1070"/>
      <c r="U33" s="1070"/>
      <c r="V33" s="1070">
        <v>33</v>
      </c>
      <c r="W33" s="1070"/>
      <c r="X33" s="1070"/>
      <c r="Y33" s="1070"/>
      <c r="Z33" s="1070"/>
      <c r="AA33" s="1070">
        <v>1</v>
      </c>
      <c r="AB33" s="1070"/>
      <c r="AC33" s="1070"/>
      <c r="AD33" s="1070"/>
      <c r="AE33" s="1071"/>
      <c r="AF33" s="1045">
        <v>1</v>
      </c>
      <c r="AG33" s="1046"/>
      <c r="AH33" s="1046"/>
      <c r="AI33" s="1046"/>
      <c r="AJ33" s="1047"/>
      <c r="AK33" s="1006">
        <v>5</v>
      </c>
      <c r="AL33" s="997"/>
      <c r="AM33" s="997"/>
      <c r="AN33" s="997"/>
      <c r="AO33" s="997"/>
      <c r="AP33" s="997">
        <v>96</v>
      </c>
      <c r="AQ33" s="997"/>
      <c r="AR33" s="997"/>
      <c r="AS33" s="997"/>
      <c r="AT33" s="997"/>
      <c r="AU33" s="997">
        <v>54</v>
      </c>
      <c r="AV33" s="997"/>
      <c r="AW33" s="997"/>
      <c r="AX33" s="997"/>
      <c r="AY33" s="997"/>
      <c r="AZ33" s="1068" t="s">
        <v>555</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24</v>
      </c>
      <c r="R34" s="1070"/>
      <c r="S34" s="1070"/>
      <c r="T34" s="1070"/>
      <c r="U34" s="1070"/>
      <c r="V34" s="1070">
        <v>24</v>
      </c>
      <c r="W34" s="1070"/>
      <c r="X34" s="1070"/>
      <c r="Y34" s="1070"/>
      <c r="Z34" s="1070"/>
      <c r="AA34" s="1070">
        <v>0</v>
      </c>
      <c r="AB34" s="1070"/>
      <c r="AC34" s="1070"/>
      <c r="AD34" s="1070"/>
      <c r="AE34" s="1071"/>
      <c r="AF34" s="1045">
        <v>0</v>
      </c>
      <c r="AG34" s="1046"/>
      <c r="AH34" s="1046"/>
      <c r="AI34" s="1046"/>
      <c r="AJ34" s="1047"/>
      <c r="AK34" s="1006" t="s">
        <v>555</v>
      </c>
      <c r="AL34" s="997"/>
      <c r="AM34" s="997"/>
      <c r="AN34" s="997"/>
      <c r="AO34" s="997"/>
      <c r="AP34" s="997" t="s">
        <v>555</v>
      </c>
      <c r="AQ34" s="997"/>
      <c r="AR34" s="997"/>
      <c r="AS34" s="997"/>
      <c r="AT34" s="997"/>
      <c r="AU34" s="997" t="s">
        <v>555</v>
      </c>
      <c r="AV34" s="997"/>
      <c r="AW34" s="997"/>
      <c r="AX34" s="997"/>
      <c r="AY34" s="997"/>
      <c r="AZ34" s="1068" t="s">
        <v>555</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324</v>
      </c>
      <c r="R35" s="1070"/>
      <c r="S35" s="1070"/>
      <c r="T35" s="1070"/>
      <c r="U35" s="1070"/>
      <c r="V35" s="1070">
        <v>316</v>
      </c>
      <c r="W35" s="1070"/>
      <c r="X35" s="1070"/>
      <c r="Y35" s="1070"/>
      <c r="Z35" s="1070"/>
      <c r="AA35" s="1070">
        <v>8</v>
      </c>
      <c r="AB35" s="1070"/>
      <c r="AC35" s="1070"/>
      <c r="AD35" s="1070"/>
      <c r="AE35" s="1071"/>
      <c r="AF35" s="1045">
        <v>8</v>
      </c>
      <c r="AG35" s="1046"/>
      <c r="AH35" s="1046"/>
      <c r="AI35" s="1046"/>
      <c r="AJ35" s="1047"/>
      <c r="AK35" s="1006">
        <v>158</v>
      </c>
      <c r="AL35" s="997"/>
      <c r="AM35" s="997"/>
      <c r="AN35" s="997"/>
      <c r="AO35" s="997"/>
      <c r="AP35" s="997">
        <v>1321</v>
      </c>
      <c r="AQ35" s="997"/>
      <c r="AR35" s="997"/>
      <c r="AS35" s="997"/>
      <c r="AT35" s="997"/>
      <c r="AU35" s="997">
        <v>943</v>
      </c>
      <c r="AV35" s="997"/>
      <c r="AW35" s="997"/>
      <c r="AX35" s="997"/>
      <c r="AY35" s="997"/>
      <c r="AZ35" s="1068" t="s">
        <v>555</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388</v>
      </c>
      <c r="C36" s="1064"/>
      <c r="D36" s="1064"/>
      <c r="E36" s="1064"/>
      <c r="F36" s="1064"/>
      <c r="G36" s="1064"/>
      <c r="H36" s="1064"/>
      <c r="I36" s="1064"/>
      <c r="J36" s="1064"/>
      <c r="K36" s="1064"/>
      <c r="L36" s="1064"/>
      <c r="M36" s="1064"/>
      <c r="N36" s="1064"/>
      <c r="O36" s="1064"/>
      <c r="P36" s="1065"/>
      <c r="Q36" s="1069">
        <v>92</v>
      </c>
      <c r="R36" s="1070"/>
      <c r="S36" s="1070"/>
      <c r="T36" s="1070"/>
      <c r="U36" s="1070"/>
      <c r="V36" s="1070">
        <v>92</v>
      </c>
      <c r="W36" s="1070"/>
      <c r="X36" s="1070"/>
      <c r="Y36" s="1070"/>
      <c r="Z36" s="1070"/>
      <c r="AA36" s="1070" t="s">
        <v>555</v>
      </c>
      <c r="AB36" s="1070"/>
      <c r="AC36" s="1070"/>
      <c r="AD36" s="1070"/>
      <c r="AE36" s="1071"/>
      <c r="AF36" s="1045" t="s">
        <v>383</v>
      </c>
      <c r="AG36" s="1046"/>
      <c r="AH36" s="1046"/>
      <c r="AI36" s="1046"/>
      <c r="AJ36" s="1047"/>
      <c r="AK36" s="1006">
        <v>72</v>
      </c>
      <c r="AL36" s="997"/>
      <c r="AM36" s="997"/>
      <c r="AN36" s="997"/>
      <c r="AO36" s="997"/>
      <c r="AP36" s="997">
        <v>710</v>
      </c>
      <c r="AQ36" s="997"/>
      <c r="AR36" s="997"/>
      <c r="AS36" s="997"/>
      <c r="AT36" s="997"/>
      <c r="AU36" s="997">
        <v>690</v>
      </c>
      <c r="AV36" s="997"/>
      <c r="AW36" s="997"/>
      <c r="AX36" s="997"/>
      <c r="AY36" s="997"/>
      <c r="AZ36" s="1068" t="s">
        <v>555</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270</v>
      </c>
      <c r="AG63" s="985"/>
      <c r="AH63" s="985"/>
      <c r="AI63" s="985"/>
      <c r="AJ63" s="1056"/>
      <c r="AK63" s="1057"/>
      <c r="AL63" s="989"/>
      <c r="AM63" s="989"/>
      <c r="AN63" s="989"/>
      <c r="AO63" s="989"/>
      <c r="AP63" s="985">
        <v>2759</v>
      </c>
      <c r="AQ63" s="985"/>
      <c r="AR63" s="985"/>
      <c r="AS63" s="985"/>
      <c r="AT63" s="985"/>
      <c r="AU63" s="985">
        <v>1688</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392</v>
      </c>
      <c r="B66" s="1022"/>
      <c r="C66" s="1022"/>
      <c r="D66" s="1022"/>
      <c r="E66" s="1022"/>
      <c r="F66" s="1022"/>
      <c r="G66" s="1022"/>
      <c r="H66" s="1022"/>
      <c r="I66" s="1022"/>
      <c r="J66" s="1022"/>
      <c r="K66" s="1022"/>
      <c r="L66" s="1022"/>
      <c r="M66" s="1022"/>
      <c r="N66" s="1022"/>
      <c r="O66" s="1022"/>
      <c r="P66" s="1023"/>
      <c r="Q66" s="1027" t="s">
        <v>393</v>
      </c>
      <c r="R66" s="1028"/>
      <c r="S66" s="1028"/>
      <c r="T66" s="1028"/>
      <c r="U66" s="1029"/>
      <c r="V66" s="1027" t="s">
        <v>394</v>
      </c>
      <c r="W66" s="1028"/>
      <c r="X66" s="1028"/>
      <c r="Y66" s="1028"/>
      <c r="Z66" s="1029"/>
      <c r="AA66" s="1027" t="s">
        <v>395</v>
      </c>
      <c r="AB66" s="1028"/>
      <c r="AC66" s="1028"/>
      <c r="AD66" s="1028"/>
      <c r="AE66" s="1029"/>
      <c r="AF66" s="1033" t="s">
        <v>396</v>
      </c>
      <c r="AG66" s="1034"/>
      <c r="AH66" s="1034"/>
      <c r="AI66" s="1034"/>
      <c r="AJ66" s="1035"/>
      <c r="AK66" s="1027" t="s">
        <v>397</v>
      </c>
      <c r="AL66" s="1022"/>
      <c r="AM66" s="1022"/>
      <c r="AN66" s="1022"/>
      <c r="AO66" s="1023"/>
      <c r="AP66" s="1027" t="s">
        <v>398</v>
      </c>
      <c r="AQ66" s="1028"/>
      <c r="AR66" s="1028"/>
      <c r="AS66" s="1028"/>
      <c r="AT66" s="1029"/>
      <c r="AU66" s="1027" t="s">
        <v>399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562</v>
      </c>
      <c r="C68" s="1012"/>
      <c r="D68" s="1012"/>
      <c r="E68" s="1012"/>
      <c r="F68" s="1012"/>
      <c r="G68" s="1012"/>
      <c r="H68" s="1012"/>
      <c r="I68" s="1012"/>
      <c r="J68" s="1012"/>
      <c r="K68" s="1012"/>
      <c r="L68" s="1012"/>
      <c r="M68" s="1012"/>
      <c r="N68" s="1012"/>
      <c r="O68" s="1012"/>
      <c r="P68" s="1013"/>
      <c r="Q68" s="1014">
        <v>23</v>
      </c>
      <c r="R68" s="1008"/>
      <c r="S68" s="1008"/>
      <c r="T68" s="1008"/>
      <c r="U68" s="1008"/>
      <c r="V68" s="1008">
        <v>22</v>
      </c>
      <c r="W68" s="1008"/>
      <c r="X68" s="1008"/>
      <c r="Y68" s="1008"/>
      <c r="Z68" s="1008"/>
      <c r="AA68" s="1008">
        <v>1</v>
      </c>
      <c r="AB68" s="1008"/>
      <c r="AC68" s="1008"/>
      <c r="AD68" s="1008"/>
      <c r="AE68" s="1008"/>
      <c r="AF68" s="1008">
        <v>1</v>
      </c>
      <c r="AG68" s="1008"/>
      <c r="AH68" s="1008"/>
      <c r="AI68" s="1008"/>
      <c r="AJ68" s="1008"/>
      <c r="AK68" s="1008">
        <v>9</v>
      </c>
      <c r="AL68" s="1008"/>
      <c r="AM68" s="1008"/>
      <c r="AN68" s="1008"/>
      <c r="AO68" s="1008"/>
      <c r="AP68" s="1008" t="s">
        <v>557</v>
      </c>
      <c r="AQ68" s="1008"/>
      <c r="AR68" s="1008"/>
      <c r="AS68" s="1008"/>
      <c r="AT68" s="1008"/>
      <c r="AU68" s="1008" t="s">
        <v>557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563</v>
      </c>
      <c r="C69" s="1001"/>
      <c r="D69" s="1001"/>
      <c r="E69" s="1001"/>
      <c r="F69" s="1001"/>
      <c r="G69" s="1001"/>
      <c r="H69" s="1001"/>
      <c r="I69" s="1001"/>
      <c r="J69" s="1001"/>
      <c r="K69" s="1001"/>
      <c r="L69" s="1001"/>
      <c r="M69" s="1001"/>
      <c r="N69" s="1001"/>
      <c r="O69" s="1001"/>
      <c r="P69" s="1002"/>
      <c r="Q69" s="1003">
        <v>0</v>
      </c>
      <c r="R69" s="997"/>
      <c r="S69" s="997"/>
      <c r="T69" s="997"/>
      <c r="U69" s="997"/>
      <c r="V69" s="997">
        <v>0</v>
      </c>
      <c r="W69" s="997"/>
      <c r="X69" s="997"/>
      <c r="Y69" s="997"/>
      <c r="Z69" s="997"/>
      <c r="AA69" s="997" t="s">
        <v>557</v>
      </c>
      <c r="AB69" s="997"/>
      <c r="AC69" s="997"/>
      <c r="AD69" s="997"/>
      <c r="AE69" s="997"/>
      <c r="AF69" s="997" t="s">
        <v>557</v>
      </c>
      <c r="AG69" s="997"/>
      <c r="AH69" s="997"/>
      <c r="AI69" s="997"/>
      <c r="AJ69" s="997"/>
      <c r="AK69" s="997" t="s">
        <v>557</v>
      </c>
      <c r="AL69" s="997"/>
      <c r="AM69" s="997"/>
      <c r="AN69" s="997"/>
      <c r="AO69" s="997"/>
      <c r="AP69" s="997" t="s">
        <v>555</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558</v>
      </c>
      <c r="C70" s="1001"/>
      <c r="D70" s="1001"/>
      <c r="E70" s="1001"/>
      <c r="F70" s="1001"/>
      <c r="G70" s="1001"/>
      <c r="H70" s="1001"/>
      <c r="I70" s="1001"/>
      <c r="J70" s="1001"/>
      <c r="K70" s="1001"/>
      <c r="L70" s="1001"/>
      <c r="M70" s="1001"/>
      <c r="N70" s="1001"/>
      <c r="O70" s="1001"/>
      <c r="P70" s="1002"/>
      <c r="Q70" s="1003">
        <v>2534</v>
      </c>
      <c r="R70" s="997"/>
      <c r="S70" s="997"/>
      <c r="T70" s="997"/>
      <c r="U70" s="997"/>
      <c r="V70" s="997">
        <v>2449</v>
      </c>
      <c r="W70" s="997"/>
      <c r="X70" s="997"/>
      <c r="Y70" s="997"/>
      <c r="Z70" s="997"/>
      <c r="AA70" s="997">
        <v>85</v>
      </c>
      <c r="AB70" s="997"/>
      <c r="AC70" s="997"/>
      <c r="AD70" s="997"/>
      <c r="AE70" s="997"/>
      <c r="AF70" s="997">
        <v>85</v>
      </c>
      <c r="AG70" s="997"/>
      <c r="AH70" s="997"/>
      <c r="AI70" s="997"/>
      <c r="AJ70" s="997"/>
      <c r="AK70" s="997" t="s">
        <v>557</v>
      </c>
      <c r="AL70" s="997"/>
      <c r="AM70" s="997"/>
      <c r="AN70" s="997"/>
      <c r="AO70" s="997"/>
      <c r="AP70" s="997" t="s">
        <v>555</v>
      </c>
      <c r="AQ70" s="997"/>
      <c r="AR70" s="997"/>
      <c r="AS70" s="997"/>
      <c r="AT70" s="997"/>
      <c r="AU70" s="997" t="s">
        <v>557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564</v>
      </c>
      <c r="C71" s="1001"/>
      <c r="D71" s="1001"/>
      <c r="E71" s="1001"/>
      <c r="F71" s="1001"/>
      <c r="G71" s="1001"/>
      <c r="H71" s="1001"/>
      <c r="I71" s="1001"/>
      <c r="J71" s="1001"/>
      <c r="K71" s="1001"/>
      <c r="L71" s="1001"/>
      <c r="M71" s="1001"/>
      <c r="N71" s="1001"/>
      <c r="O71" s="1001"/>
      <c r="P71" s="1002"/>
      <c r="Q71" s="1004">
        <v>2425</v>
      </c>
      <c r="R71" s="1005"/>
      <c r="S71" s="1005"/>
      <c r="T71" s="1005"/>
      <c r="U71" s="1006"/>
      <c r="V71" s="1007">
        <v>2422</v>
      </c>
      <c r="W71" s="1005"/>
      <c r="X71" s="1005"/>
      <c r="Y71" s="1005"/>
      <c r="Z71" s="1006"/>
      <c r="AA71" s="1007">
        <v>3</v>
      </c>
      <c r="AB71" s="1005"/>
      <c r="AC71" s="1005"/>
      <c r="AD71" s="1005"/>
      <c r="AE71" s="1006"/>
      <c r="AF71" s="1007">
        <v>3</v>
      </c>
      <c r="AG71" s="1005"/>
      <c r="AH71" s="1005"/>
      <c r="AI71" s="1005"/>
      <c r="AJ71" s="1006"/>
      <c r="AK71" s="1007" t="s">
        <v>557</v>
      </c>
      <c r="AL71" s="1005"/>
      <c r="AM71" s="1005"/>
      <c r="AN71" s="1005"/>
      <c r="AO71" s="1006"/>
      <c r="AP71" s="1007">
        <v>2646</v>
      </c>
      <c r="AQ71" s="1005"/>
      <c r="AR71" s="1005"/>
      <c r="AS71" s="1005"/>
      <c r="AT71" s="1006"/>
      <c r="AU71" s="1007">
        <v>93</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565</v>
      </c>
      <c r="C72" s="1001"/>
      <c r="D72" s="1001"/>
      <c r="E72" s="1001"/>
      <c r="F72" s="1001"/>
      <c r="G72" s="1001"/>
      <c r="H72" s="1001"/>
      <c r="I72" s="1001"/>
      <c r="J72" s="1001"/>
      <c r="K72" s="1001"/>
      <c r="L72" s="1001"/>
      <c r="M72" s="1001"/>
      <c r="N72" s="1001"/>
      <c r="O72" s="1001"/>
      <c r="P72" s="1002"/>
      <c r="Q72" s="1004">
        <v>306</v>
      </c>
      <c r="R72" s="1005"/>
      <c r="S72" s="1005"/>
      <c r="T72" s="1005"/>
      <c r="U72" s="1006"/>
      <c r="V72" s="1007">
        <v>305</v>
      </c>
      <c r="W72" s="1005"/>
      <c r="X72" s="1005"/>
      <c r="Y72" s="1005"/>
      <c r="Z72" s="1006"/>
      <c r="AA72" s="1007">
        <v>1</v>
      </c>
      <c r="AB72" s="1005"/>
      <c r="AC72" s="1005"/>
      <c r="AD72" s="1005"/>
      <c r="AE72" s="1006"/>
      <c r="AF72" s="1007">
        <v>1</v>
      </c>
      <c r="AG72" s="1005"/>
      <c r="AH72" s="1005"/>
      <c r="AI72" s="1005"/>
      <c r="AJ72" s="1006"/>
      <c r="AK72" s="1007">
        <v>260</v>
      </c>
      <c r="AL72" s="1005"/>
      <c r="AM72" s="1005"/>
      <c r="AN72" s="1005"/>
      <c r="AO72" s="1006"/>
      <c r="AP72" s="1007" t="s">
        <v>559</v>
      </c>
      <c r="AQ72" s="1005"/>
      <c r="AR72" s="1005"/>
      <c r="AS72" s="1005"/>
      <c r="AT72" s="1006"/>
      <c r="AU72" s="1007" t="s">
        <v>557</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566</v>
      </c>
      <c r="C73" s="1001"/>
      <c r="D73" s="1001"/>
      <c r="E73" s="1001"/>
      <c r="F73" s="1001"/>
      <c r="G73" s="1001"/>
      <c r="H73" s="1001"/>
      <c r="I73" s="1001"/>
      <c r="J73" s="1001"/>
      <c r="K73" s="1001"/>
      <c r="L73" s="1001"/>
      <c r="M73" s="1001"/>
      <c r="N73" s="1001"/>
      <c r="O73" s="1001"/>
      <c r="P73" s="1002"/>
      <c r="Q73" s="1003">
        <v>60</v>
      </c>
      <c r="R73" s="997"/>
      <c r="S73" s="997"/>
      <c r="T73" s="997"/>
      <c r="U73" s="997"/>
      <c r="V73" s="997">
        <v>59</v>
      </c>
      <c r="W73" s="997"/>
      <c r="X73" s="997"/>
      <c r="Y73" s="997"/>
      <c r="Z73" s="997"/>
      <c r="AA73" s="997">
        <v>0</v>
      </c>
      <c r="AB73" s="997"/>
      <c r="AC73" s="997"/>
      <c r="AD73" s="997"/>
      <c r="AE73" s="997"/>
      <c r="AF73" s="997">
        <v>0</v>
      </c>
      <c r="AG73" s="997"/>
      <c r="AH73" s="997"/>
      <c r="AI73" s="997"/>
      <c r="AJ73" s="997"/>
      <c r="AK73" s="997">
        <v>15</v>
      </c>
      <c r="AL73" s="997"/>
      <c r="AM73" s="997"/>
      <c r="AN73" s="997"/>
      <c r="AO73" s="997"/>
      <c r="AP73" s="997" t="s">
        <v>555</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561</v>
      </c>
      <c r="C74" s="1001"/>
      <c r="D74" s="1001"/>
      <c r="E74" s="1001"/>
      <c r="F74" s="1001"/>
      <c r="G74" s="1001"/>
      <c r="H74" s="1001"/>
      <c r="I74" s="1001"/>
      <c r="J74" s="1001"/>
      <c r="K74" s="1001"/>
      <c r="L74" s="1001"/>
      <c r="M74" s="1001"/>
      <c r="N74" s="1001"/>
      <c r="O74" s="1001"/>
      <c r="P74" s="1002"/>
      <c r="Q74" s="1003">
        <v>633</v>
      </c>
      <c r="R74" s="997"/>
      <c r="S74" s="997"/>
      <c r="T74" s="997"/>
      <c r="U74" s="997"/>
      <c r="V74" s="997">
        <v>630</v>
      </c>
      <c r="W74" s="997"/>
      <c r="X74" s="997"/>
      <c r="Y74" s="997"/>
      <c r="Z74" s="997"/>
      <c r="AA74" s="997">
        <v>3</v>
      </c>
      <c r="AB74" s="997"/>
      <c r="AC74" s="997"/>
      <c r="AD74" s="997"/>
      <c r="AE74" s="997"/>
      <c r="AF74" s="997">
        <v>3</v>
      </c>
      <c r="AG74" s="997"/>
      <c r="AH74" s="997"/>
      <c r="AI74" s="997"/>
      <c r="AJ74" s="997"/>
      <c r="AK74" s="997">
        <v>58</v>
      </c>
      <c r="AL74" s="997"/>
      <c r="AM74" s="997"/>
      <c r="AN74" s="997"/>
      <c r="AO74" s="997"/>
      <c r="AP74" s="997" t="s">
        <v>555</v>
      </c>
      <c r="AQ74" s="997"/>
      <c r="AR74" s="997"/>
      <c r="AS74" s="997"/>
      <c r="AT74" s="997"/>
      <c r="AU74" s="997" t="s">
        <v>557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560</v>
      </c>
      <c r="C75" s="1001"/>
      <c r="D75" s="1001"/>
      <c r="E75" s="1001"/>
      <c r="F75" s="1001"/>
      <c r="G75" s="1001"/>
      <c r="H75" s="1001"/>
      <c r="I75" s="1001"/>
      <c r="J75" s="1001"/>
      <c r="K75" s="1001"/>
      <c r="L75" s="1001"/>
      <c r="M75" s="1001"/>
      <c r="N75" s="1001"/>
      <c r="O75" s="1001"/>
      <c r="P75" s="1002"/>
      <c r="Q75" s="1004">
        <v>81788</v>
      </c>
      <c r="R75" s="1005"/>
      <c r="S75" s="1005"/>
      <c r="T75" s="1005"/>
      <c r="U75" s="1006"/>
      <c r="V75" s="1007">
        <v>79583</v>
      </c>
      <c r="W75" s="1005"/>
      <c r="X75" s="1005"/>
      <c r="Y75" s="1005"/>
      <c r="Z75" s="1006"/>
      <c r="AA75" s="1007">
        <v>2206</v>
      </c>
      <c r="AB75" s="1005"/>
      <c r="AC75" s="1005"/>
      <c r="AD75" s="1005"/>
      <c r="AE75" s="1006"/>
      <c r="AF75" s="1007">
        <v>2206</v>
      </c>
      <c r="AG75" s="1005"/>
      <c r="AH75" s="1005"/>
      <c r="AI75" s="1005"/>
      <c r="AJ75" s="1006"/>
      <c r="AK75" s="1007">
        <v>1006</v>
      </c>
      <c r="AL75" s="1005"/>
      <c r="AM75" s="1005"/>
      <c r="AN75" s="1005"/>
      <c r="AO75" s="1006"/>
      <c r="AP75" s="1007" t="s">
        <v>557</v>
      </c>
      <c r="AQ75" s="1005"/>
      <c r="AR75" s="1005"/>
      <c r="AS75" s="1005"/>
      <c r="AT75" s="1006"/>
      <c r="AU75" s="1007" t="s">
        <v>557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2299</v>
      </c>
      <c r="AG88" s="985"/>
      <c r="AH88" s="985"/>
      <c r="AI88" s="985"/>
      <c r="AJ88" s="985"/>
      <c r="AK88" s="989"/>
      <c r="AL88" s="989"/>
      <c r="AM88" s="989"/>
      <c r="AN88" s="989"/>
      <c r="AO88" s="989"/>
      <c r="AP88" s="985">
        <v>2646</v>
      </c>
      <c r="AQ88" s="985"/>
      <c r="AR88" s="985"/>
      <c r="AS88" s="985"/>
      <c r="AT88" s="985"/>
      <c r="AU88" s="985">
        <v>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v>
      </c>
      <c r="CS102" s="977"/>
      <c r="CT102" s="977"/>
      <c r="CU102" s="977"/>
      <c r="CV102" s="978"/>
      <c r="CW102" s="976">
        <v>7</v>
      </c>
      <c r="CX102" s="977"/>
      <c r="CY102" s="977"/>
      <c r="CZ102" s="977"/>
      <c r="DA102" s="978"/>
      <c r="DB102" s="976" t="s">
        <v>557</v>
      </c>
      <c r="DC102" s="977"/>
      <c r="DD102" s="977"/>
      <c r="DE102" s="977"/>
      <c r="DF102" s="978"/>
      <c r="DG102" s="976" t="s">
        <v>557</v>
      </c>
      <c r="DH102" s="977"/>
      <c r="DI102" s="977"/>
      <c r="DJ102" s="977"/>
      <c r="DK102" s="978"/>
      <c r="DL102" s="976" t="s">
        <v>555</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284</v>
      </c>
      <c r="AG109" s="918"/>
      <c r="AH109" s="918"/>
      <c r="AI109" s="918"/>
      <c r="AJ109" s="919"/>
      <c r="AK109" s="920" t="s">
        <v>283</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284</v>
      </c>
      <c r="BW109" s="918"/>
      <c r="BX109" s="918"/>
      <c r="BY109" s="918"/>
      <c r="BZ109" s="919"/>
      <c r="CA109" s="920" t="s">
        <v>283</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284</v>
      </c>
      <c r="DM109" s="918"/>
      <c r="DN109" s="918"/>
      <c r="DO109" s="918"/>
      <c r="DP109" s="919"/>
      <c r="DQ109" s="920" t="s">
        <v>283</v>
      </c>
      <c r="DR109" s="918"/>
      <c r="DS109" s="918"/>
      <c r="DT109" s="918"/>
      <c r="DU109" s="919"/>
      <c r="DV109" s="920" t="s">
        <v>410</v>
      </c>
      <c r="DW109" s="918"/>
      <c r="DX109" s="918"/>
      <c r="DY109" s="918"/>
      <c r="DZ109" s="949"/>
    </row>
    <row r="110" spans="1:131" s="197" customFormat="1" ht="26.25" customHeight="1" x14ac:dyDescent="0.15">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580669</v>
      </c>
      <c r="AB110" s="903"/>
      <c r="AC110" s="903"/>
      <c r="AD110" s="903"/>
      <c r="AE110" s="904"/>
      <c r="AF110" s="905">
        <v>524407</v>
      </c>
      <c r="AG110" s="903"/>
      <c r="AH110" s="903"/>
      <c r="AI110" s="903"/>
      <c r="AJ110" s="904"/>
      <c r="AK110" s="905">
        <v>448552</v>
      </c>
      <c r="AL110" s="903"/>
      <c r="AM110" s="903"/>
      <c r="AN110" s="903"/>
      <c r="AO110" s="904"/>
      <c r="AP110" s="906">
        <v>18.100000000000001</v>
      </c>
      <c r="AQ110" s="907"/>
      <c r="AR110" s="907"/>
      <c r="AS110" s="907"/>
      <c r="AT110" s="908"/>
      <c r="AU110" s="950" t="s">
        <v>59</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4080908</v>
      </c>
      <c r="BR110" s="830"/>
      <c r="BS110" s="830"/>
      <c r="BT110" s="830"/>
      <c r="BU110" s="830"/>
      <c r="BV110" s="830">
        <v>4105534</v>
      </c>
      <c r="BW110" s="830"/>
      <c r="BX110" s="830"/>
      <c r="BY110" s="830"/>
      <c r="BZ110" s="830"/>
      <c r="CA110" s="830">
        <v>5210055</v>
      </c>
      <c r="CB110" s="830"/>
      <c r="CC110" s="830"/>
      <c r="CD110" s="830"/>
      <c r="CE110" s="830"/>
      <c r="CF110" s="891">
        <v>210.8</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416</v>
      </c>
      <c r="DH110" s="830"/>
      <c r="DI110" s="830"/>
      <c r="DJ110" s="830"/>
      <c r="DK110" s="830"/>
      <c r="DL110" s="830" t="s">
        <v>416</v>
      </c>
      <c r="DM110" s="830"/>
      <c r="DN110" s="830"/>
      <c r="DO110" s="830"/>
      <c r="DP110" s="830"/>
      <c r="DQ110" s="830" t="s">
        <v>416</v>
      </c>
      <c r="DR110" s="830"/>
      <c r="DS110" s="830"/>
      <c r="DT110" s="830"/>
      <c r="DU110" s="830"/>
      <c r="DV110" s="831" t="s">
        <v>416</v>
      </c>
      <c r="DW110" s="831"/>
      <c r="DX110" s="831"/>
      <c r="DY110" s="831"/>
      <c r="DZ110" s="832"/>
    </row>
    <row r="111" spans="1:131" s="197" customFormat="1" ht="26.25" customHeight="1" x14ac:dyDescent="0.15">
      <c r="A111" s="808" t="s">
        <v>417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t="s">
        <v>107</v>
      </c>
      <c r="BR111" s="801"/>
      <c r="BS111" s="801"/>
      <c r="BT111" s="801"/>
      <c r="BU111" s="801"/>
      <c r="BV111" s="801" t="s">
        <v>107</v>
      </c>
      <c r="BW111" s="801"/>
      <c r="BX111" s="801"/>
      <c r="BY111" s="801"/>
      <c r="BZ111" s="801"/>
      <c r="CA111" s="801" t="s">
        <v>107</v>
      </c>
      <c r="CB111" s="801"/>
      <c r="CC111" s="801"/>
      <c r="CD111" s="801"/>
      <c r="CE111" s="801"/>
      <c r="CF111" s="878" t="s">
        <v>107</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422</v>
      </c>
      <c r="BA112" s="798"/>
      <c r="BB112" s="798"/>
      <c r="BC112" s="798"/>
      <c r="BD112" s="798"/>
      <c r="BE112" s="798"/>
      <c r="BF112" s="798"/>
      <c r="BG112" s="798"/>
      <c r="BH112" s="798"/>
      <c r="BI112" s="798"/>
      <c r="BJ112" s="798"/>
      <c r="BK112" s="798"/>
      <c r="BL112" s="798"/>
      <c r="BM112" s="798"/>
      <c r="BN112" s="798"/>
      <c r="BO112" s="798"/>
      <c r="BP112" s="799"/>
      <c r="BQ112" s="800">
        <v>1839159</v>
      </c>
      <c r="BR112" s="801"/>
      <c r="BS112" s="801"/>
      <c r="BT112" s="801"/>
      <c r="BU112" s="801"/>
      <c r="BV112" s="801">
        <v>1707427</v>
      </c>
      <c r="BW112" s="801"/>
      <c r="BX112" s="801"/>
      <c r="BY112" s="801"/>
      <c r="BZ112" s="801"/>
      <c r="CA112" s="801">
        <v>1687604</v>
      </c>
      <c r="CB112" s="801"/>
      <c r="CC112" s="801"/>
      <c r="CD112" s="801"/>
      <c r="CE112" s="801"/>
      <c r="CF112" s="878">
        <v>68.3</v>
      </c>
      <c r="CG112" s="879"/>
      <c r="CH112" s="879"/>
      <c r="CI112" s="879"/>
      <c r="CJ112" s="879"/>
      <c r="CK112" s="947"/>
      <c r="CL112" s="896"/>
      <c r="CM112" s="833" t="s">
        <v>423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424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205808</v>
      </c>
      <c r="AB113" s="939"/>
      <c r="AC113" s="939"/>
      <c r="AD113" s="939"/>
      <c r="AE113" s="940"/>
      <c r="AF113" s="941">
        <v>198939</v>
      </c>
      <c r="AG113" s="939"/>
      <c r="AH113" s="939"/>
      <c r="AI113" s="939"/>
      <c r="AJ113" s="940"/>
      <c r="AK113" s="941">
        <v>222155</v>
      </c>
      <c r="AL113" s="939"/>
      <c r="AM113" s="939"/>
      <c r="AN113" s="939"/>
      <c r="AO113" s="940"/>
      <c r="AP113" s="942">
        <v>9</v>
      </c>
      <c r="AQ113" s="943"/>
      <c r="AR113" s="943"/>
      <c r="AS113" s="943"/>
      <c r="AT113" s="944"/>
      <c r="AU113" s="953"/>
      <c r="AV113" s="954"/>
      <c r="AW113" s="954"/>
      <c r="AX113" s="954"/>
      <c r="AY113" s="955"/>
      <c r="AZ113" s="797" t="s">
        <v>425</v>
      </c>
      <c r="BA113" s="798"/>
      <c r="BB113" s="798"/>
      <c r="BC113" s="798"/>
      <c r="BD113" s="798"/>
      <c r="BE113" s="798"/>
      <c r="BF113" s="798"/>
      <c r="BG113" s="798"/>
      <c r="BH113" s="798"/>
      <c r="BI113" s="798"/>
      <c r="BJ113" s="798"/>
      <c r="BK113" s="798"/>
      <c r="BL113" s="798"/>
      <c r="BM113" s="798"/>
      <c r="BN113" s="798"/>
      <c r="BO113" s="798"/>
      <c r="BP113" s="799"/>
      <c r="BQ113" s="800">
        <v>66633</v>
      </c>
      <c r="BR113" s="801"/>
      <c r="BS113" s="801"/>
      <c r="BT113" s="801"/>
      <c r="BU113" s="801"/>
      <c r="BV113" s="801">
        <v>103220</v>
      </c>
      <c r="BW113" s="801"/>
      <c r="BX113" s="801"/>
      <c r="BY113" s="801"/>
      <c r="BZ113" s="801"/>
      <c r="CA113" s="801">
        <v>92595</v>
      </c>
      <c r="CB113" s="801"/>
      <c r="CC113" s="801"/>
      <c r="CD113" s="801"/>
      <c r="CE113" s="801"/>
      <c r="CF113" s="878">
        <v>3.7</v>
      </c>
      <c r="CG113" s="879"/>
      <c r="CH113" s="879"/>
      <c r="CI113" s="879"/>
      <c r="CJ113" s="879"/>
      <c r="CK113" s="947"/>
      <c r="CL113" s="896"/>
      <c r="CM113" s="833" t="s">
        <v>426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427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13028</v>
      </c>
      <c r="AB114" s="814"/>
      <c r="AC114" s="814"/>
      <c r="AD114" s="814"/>
      <c r="AE114" s="815"/>
      <c r="AF114" s="816">
        <v>15014</v>
      </c>
      <c r="AG114" s="814"/>
      <c r="AH114" s="814"/>
      <c r="AI114" s="814"/>
      <c r="AJ114" s="815"/>
      <c r="AK114" s="816">
        <v>12925</v>
      </c>
      <c r="AL114" s="814"/>
      <c r="AM114" s="814"/>
      <c r="AN114" s="814"/>
      <c r="AO114" s="815"/>
      <c r="AP114" s="784">
        <v>0.5</v>
      </c>
      <c r="AQ114" s="785"/>
      <c r="AR114" s="785"/>
      <c r="AS114" s="785"/>
      <c r="AT114" s="786"/>
      <c r="AU114" s="953"/>
      <c r="AV114" s="954"/>
      <c r="AW114" s="954"/>
      <c r="AX114" s="954"/>
      <c r="AY114" s="955"/>
      <c r="AZ114" s="797" t="s">
        <v>428</v>
      </c>
      <c r="BA114" s="798"/>
      <c r="BB114" s="798"/>
      <c r="BC114" s="798"/>
      <c r="BD114" s="798"/>
      <c r="BE114" s="798"/>
      <c r="BF114" s="798"/>
      <c r="BG114" s="798"/>
      <c r="BH114" s="798"/>
      <c r="BI114" s="798"/>
      <c r="BJ114" s="798"/>
      <c r="BK114" s="798"/>
      <c r="BL114" s="798"/>
      <c r="BM114" s="798"/>
      <c r="BN114" s="798"/>
      <c r="BO114" s="798"/>
      <c r="BP114" s="799"/>
      <c r="BQ114" s="800">
        <v>812565</v>
      </c>
      <c r="BR114" s="801"/>
      <c r="BS114" s="801"/>
      <c r="BT114" s="801"/>
      <c r="BU114" s="801"/>
      <c r="BV114" s="801">
        <v>744927</v>
      </c>
      <c r="BW114" s="801"/>
      <c r="BX114" s="801"/>
      <c r="BY114" s="801"/>
      <c r="BZ114" s="801"/>
      <c r="CA114" s="801">
        <v>659547</v>
      </c>
      <c r="CB114" s="801"/>
      <c r="CC114" s="801"/>
      <c r="CD114" s="801"/>
      <c r="CE114" s="801"/>
      <c r="CF114" s="878">
        <v>26.7</v>
      </c>
      <c r="CG114" s="879"/>
      <c r="CH114" s="879"/>
      <c r="CI114" s="879"/>
      <c r="CJ114" s="879"/>
      <c r="CK114" s="947"/>
      <c r="CL114" s="896"/>
      <c r="CM114" s="833" t="s">
        <v>429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430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t="s">
        <v>107</v>
      </c>
      <c r="AG115" s="939"/>
      <c r="AH115" s="939"/>
      <c r="AI115" s="939"/>
      <c r="AJ115" s="940"/>
      <c r="AK115" s="941" t="s">
        <v>107</v>
      </c>
      <c r="AL115" s="939"/>
      <c r="AM115" s="939"/>
      <c r="AN115" s="939"/>
      <c r="AO115" s="940"/>
      <c r="AP115" s="942" t="s">
        <v>107</v>
      </c>
      <c r="AQ115" s="943"/>
      <c r="AR115" s="943"/>
      <c r="AS115" s="943"/>
      <c r="AT115" s="944"/>
      <c r="AU115" s="953"/>
      <c r="AV115" s="954"/>
      <c r="AW115" s="954"/>
      <c r="AX115" s="954"/>
      <c r="AY115" s="955"/>
      <c r="AZ115" s="797" t="s">
        <v>431</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432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433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33</v>
      </c>
      <c r="AB116" s="814"/>
      <c r="AC116" s="814"/>
      <c r="AD116" s="814"/>
      <c r="AE116" s="815"/>
      <c r="AF116" s="816">
        <v>595</v>
      </c>
      <c r="AG116" s="814"/>
      <c r="AH116" s="814"/>
      <c r="AI116" s="814"/>
      <c r="AJ116" s="815"/>
      <c r="AK116" s="816">
        <v>875</v>
      </c>
      <c r="AL116" s="814"/>
      <c r="AM116" s="814"/>
      <c r="AN116" s="814"/>
      <c r="AO116" s="815"/>
      <c r="AP116" s="784">
        <v>0</v>
      </c>
      <c r="AQ116" s="785"/>
      <c r="AR116" s="785"/>
      <c r="AS116" s="785"/>
      <c r="AT116" s="786"/>
      <c r="AU116" s="953"/>
      <c r="AV116" s="954"/>
      <c r="AW116" s="954"/>
      <c r="AX116" s="954"/>
      <c r="AY116" s="955"/>
      <c r="AZ116" s="797" t="s">
        <v>434</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435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436</v>
      </c>
      <c r="Z117" s="919"/>
      <c r="AA117" s="924">
        <v>799538</v>
      </c>
      <c r="AB117" s="925"/>
      <c r="AC117" s="925"/>
      <c r="AD117" s="925"/>
      <c r="AE117" s="926"/>
      <c r="AF117" s="928">
        <v>738955</v>
      </c>
      <c r="AG117" s="925"/>
      <c r="AH117" s="925"/>
      <c r="AI117" s="925"/>
      <c r="AJ117" s="926"/>
      <c r="AK117" s="928">
        <v>684507</v>
      </c>
      <c r="AL117" s="925"/>
      <c r="AM117" s="925"/>
      <c r="AN117" s="925"/>
      <c r="AO117" s="926"/>
      <c r="AP117" s="929"/>
      <c r="AQ117" s="930"/>
      <c r="AR117" s="930"/>
      <c r="AS117" s="930"/>
      <c r="AT117" s="931"/>
      <c r="AU117" s="953"/>
      <c r="AV117" s="954"/>
      <c r="AW117" s="954"/>
      <c r="AX117" s="954"/>
      <c r="AY117" s="955"/>
      <c r="AZ117" s="875" t="s">
        <v>437</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284</v>
      </c>
      <c r="AG118" s="918"/>
      <c r="AH118" s="918"/>
      <c r="AI118" s="918"/>
      <c r="AJ118" s="919"/>
      <c r="AK118" s="920" t="s">
        <v>283</v>
      </c>
      <c r="AL118" s="918"/>
      <c r="AM118" s="918"/>
      <c r="AN118" s="918"/>
      <c r="AO118" s="919"/>
      <c r="AP118" s="921" t="s">
        <v>410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439</v>
      </c>
      <c r="BP118" s="868"/>
      <c r="BQ118" s="887">
        <v>6799265</v>
      </c>
      <c r="BR118" s="888"/>
      <c r="BS118" s="888"/>
      <c r="BT118" s="888"/>
      <c r="BU118" s="888"/>
      <c r="BV118" s="888">
        <v>6661108</v>
      </c>
      <c r="BW118" s="888"/>
      <c r="BX118" s="888"/>
      <c r="BY118" s="888"/>
      <c r="BZ118" s="888"/>
      <c r="CA118" s="888">
        <v>7649801</v>
      </c>
      <c r="CB118" s="888"/>
      <c r="CC118" s="888"/>
      <c r="CD118" s="888"/>
      <c r="CE118" s="888"/>
      <c r="CF118" s="773"/>
      <c r="CG118" s="774"/>
      <c r="CH118" s="774"/>
      <c r="CI118" s="774"/>
      <c r="CJ118" s="871"/>
      <c r="CK118" s="947"/>
      <c r="CL118" s="896"/>
      <c r="CM118" s="833" t="s">
        <v>440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441</v>
      </c>
      <c r="AV119" s="910"/>
      <c r="AW119" s="910"/>
      <c r="AX119" s="910"/>
      <c r="AY119" s="911"/>
      <c r="AZ119" s="846" t="s">
        <v>442</v>
      </c>
      <c r="BA119" s="788"/>
      <c r="BB119" s="788"/>
      <c r="BC119" s="788"/>
      <c r="BD119" s="788"/>
      <c r="BE119" s="788"/>
      <c r="BF119" s="788"/>
      <c r="BG119" s="788"/>
      <c r="BH119" s="788"/>
      <c r="BI119" s="788"/>
      <c r="BJ119" s="788"/>
      <c r="BK119" s="788"/>
      <c r="BL119" s="788"/>
      <c r="BM119" s="788"/>
      <c r="BN119" s="788"/>
      <c r="BO119" s="788"/>
      <c r="BP119" s="789"/>
      <c r="BQ119" s="829">
        <v>2209232</v>
      </c>
      <c r="BR119" s="830"/>
      <c r="BS119" s="830"/>
      <c r="BT119" s="830"/>
      <c r="BU119" s="830"/>
      <c r="BV119" s="830">
        <v>1987683</v>
      </c>
      <c r="BW119" s="830"/>
      <c r="BX119" s="830"/>
      <c r="BY119" s="830"/>
      <c r="BZ119" s="830"/>
      <c r="CA119" s="830">
        <v>2285068</v>
      </c>
      <c r="CB119" s="830"/>
      <c r="CC119" s="830"/>
      <c r="CD119" s="830"/>
      <c r="CE119" s="830"/>
      <c r="CF119" s="891">
        <v>92.5</v>
      </c>
      <c r="CG119" s="892"/>
      <c r="CH119" s="892"/>
      <c r="CI119" s="892"/>
      <c r="CJ119" s="892"/>
      <c r="CK119" s="948"/>
      <c r="CL119" s="898"/>
      <c r="CM119" s="855" t="s">
        <v>443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444</v>
      </c>
      <c r="BA120" s="798"/>
      <c r="BB120" s="798"/>
      <c r="BC120" s="798"/>
      <c r="BD120" s="798"/>
      <c r="BE120" s="798"/>
      <c r="BF120" s="798"/>
      <c r="BG120" s="798"/>
      <c r="BH120" s="798"/>
      <c r="BI120" s="798"/>
      <c r="BJ120" s="798"/>
      <c r="BK120" s="798"/>
      <c r="BL120" s="798"/>
      <c r="BM120" s="798"/>
      <c r="BN120" s="798"/>
      <c r="BO120" s="798"/>
      <c r="BP120" s="799"/>
      <c r="BQ120" s="800">
        <v>34490</v>
      </c>
      <c r="BR120" s="801"/>
      <c r="BS120" s="801"/>
      <c r="BT120" s="801"/>
      <c r="BU120" s="801"/>
      <c r="BV120" s="801">
        <v>10907</v>
      </c>
      <c r="BW120" s="801"/>
      <c r="BX120" s="801"/>
      <c r="BY120" s="801"/>
      <c r="BZ120" s="801"/>
      <c r="CA120" s="801">
        <v>2574</v>
      </c>
      <c r="CB120" s="801"/>
      <c r="CC120" s="801"/>
      <c r="CD120" s="801"/>
      <c r="CE120" s="801"/>
      <c r="CF120" s="878">
        <v>0.1</v>
      </c>
      <c r="CG120" s="879"/>
      <c r="CH120" s="879"/>
      <c r="CI120" s="879"/>
      <c r="CJ120" s="879"/>
      <c r="CK120" s="880" t="s">
        <v>445</v>
      </c>
      <c r="CL120" s="840"/>
      <c r="CM120" s="840"/>
      <c r="CN120" s="840"/>
      <c r="CO120" s="841"/>
      <c r="CP120" s="884" t="s">
        <v>446</v>
      </c>
      <c r="CQ120" s="885"/>
      <c r="CR120" s="885"/>
      <c r="CS120" s="885"/>
      <c r="CT120" s="885"/>
      <c r="CU120" s="885"/>
      <c r="CV120" s="885"/>
      <c r="CW120" s="885"/>
      <c r="CX120" s="885"/>
      <c r="CY120" s="885"/>
      <c r="CZ120" s="885"/>
      <c r="DA120" s="885"/>
      <c r="DB120" s="885"/>
      <c r="DC120" s="885"/>
      <c r="DD120" s="885"/>
      <c r="DE120" s="885"/>
      <c r="DF120" s="886"/>
      <c r="DG120" s="829">
        <v>1067820</v>
      </c>
      <c r="DH120" s="830"/>
      <c r="DI120" s="830"/>
      <c r="DJ120" s="830"/>
      <c r="DK120" s="830"/>
      <c r="DL120" s="830">
        <v>981867</v>
      </c>
      <c r="DM120" s="830"/>
      <c r="DN120" s="830"/>
      <c r="DO120" s="830"/>
      <c r="DP120" s="830"/>
      <c r="DQ120" s="830">
        <v>943131</v>
      </c>
      <c r="DR120" s="830"/>
      <c r="DS120" s="830"/>
      <c r="DT120" s="830"/>
      <c r="DU120" s="830"/>
      <c r="DV120" s="831">
        <v>38.200000000000003</v>
      </c>
      <c r="DW120" s="831"/>
      <c r="DX120" s="831"/>
      <c r="DY120" s="831"/>
      <c r="DZ120" s="832"/>
    </row>
    <row r="121" spans="1:130" s="197" customFormat="1" ht="26.25" customHeight="1" x14ac:dyDescent="0.15">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5055843</v>
      </c>
      <c r="BR121" s="888"/>
      <c r="BS121" s="888"/>
      <c r="BT121" s="888"/>
      <c r="BU121" s="888"/>
      <c r="BV121" s="888">
        <v>5457824</v>
      </c>
      <c r="BW121" s="888"/>
      <c r="BX121" s="888"/>
      <c r="BY121" s="888"/>
      <c r="BZ121" s="888"/>
      <c r="CA121" s="888">
        <v>5664653</v>
      </c>
      <c r="CB121" s="888"/>
      <c r="CC121" s="888"/>
      <c r="CD121" s="888"/>
      <c r="CE121" s="888"/>
      <c r="CF121" s="889">
        <v>229.2</v>
      </c>
      <c r="CG121" s="890"/>
      <c r="CH121" s="890"/>
      <c r="CI121" s="890"/>
      <c r="CJ121" s="890"/>
      <c r="CK121" s="881"/>
      <c r="CL121" s="842"/>
      <c r="CM121" s="842"/>
      <c r="CN121" s="842"/>
      <c r="CO121" s="843"/>
      <c r="CP121" s="858" t="s">
        <v>449</v>
      </c>
      <c r="CQ121" s="859"/>
      <c r="CR121" s="859"/>
      <c r="CS121" s="859"/>
      <c r="CT121" s="859"/>
      <c r="CU121" s="859"/>
      <c r="CV121" s="859"/>
      <c r="CW121" s="859"/>
      <c r="CX121" s="859"/>
      <c r="CY121" s="859"/>
      <c r="CZ121" s="859"/>
      <c r="DA121" s="859"/>
      <c r="DB121" s="859"/>
      <c r="DC121" s="859"/>
      <c r="DD121" s="859"/>
      <c r="DE121" s="859"/>
      <c r="DF121" s="860"/>
      <c r="DG121" s="800">
        <v>771339</v>
      </c>
      <c r="DH121" s="801"/>
      <c r="DI121" s="801"/>
      <c r="DJ121" s="801"/>
      <c r="DK121" s="801"/>
      <c r="DL121" s="801">
        <v>725560</v>
      </c>
      <c r="DM121" s="801"/>
      <c r="DN121" s="801"/>
      <c r="DO121" s="801"/>
      <c r="DP121" s="801"/>
      <c r="DQ121" s="801">
        <v>690040</v>
      </c>
      <c r="DR121" s="801"/>
      <c r="DS121" s="801"/>
      <c r="DT121" s="801"/>
      <c r="DU121" s="801"/>
      <c r="DV121" s="853">
        <v>27.9</v>
      </c>
      <c r="DW121" s="853"/>
      <c r="DX121" s="853"/>
      <c r="DY121" s="853"/>
      <c r="DZ121" s="854"/>
    </row>
    <row r="122" spans="1:130" s="197" customFormat="1" ht="26.25" customHeight="1" x14ac:dyDescent="0.15">
      <c r="A122" s="895"/>
      <c r="B122" s="896"/>
      <c r="C122" s="833" t="s">
        <v>429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450</v>
      </c>
      <c r="BP122" s="868"/>
      <c r="BQ122" s="869">
        <v>7299565</v>
      </c>
      <c r="BR122" s="870"/>
      <c r="BS122" s="870"/>
      <c r="BT122" s="870"/>
      <c r="BU122" s="870"/>
      <c r="BV122" s="870">
        <v>7456414</v>
      </c>
      <c r="BW122" s="870"/>
      <c r="BX122" s="870"/>
      <c r="BY122" s="870"/>
      <c r="BZ122" s="870"/>
      <c r="CA122" s="870">
        <v>7952295</v>
      </c>
      <c r="CB122" s="870"/>
      <c r="CC122" s="870"/>
      <c r="CD122" s="870"/>
      <c r="CE122" s="870"/>
      <c r="CF122" s="773"/>
      <c r="CG122" s="774"/>
      <c r="CH122" s="774"/>
      <c r="CI122" s="774"/>
      <c r="CJ122" s="871"/>
      <c r="CK122" s="881"/>
      <c r="CL122" s="842"/>
      <c r="CM122" s="842"/>
      <c r="CN122" s="842"/>
      <c r="CO122" s="843"/>
      <c r="CP122" s="858" t="s">
        <v>451</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v>54433</v>
      </c>
      <c r="DR122" s="801"/>
      <c r="DS122" s="801"/>
      <c r="DT122" s="801"/>
      <c r="DU122" s="801"/>
      <c r="DV122" s="853">
        <v>2.2000000000000002</v>
      </c>
      <c r="DW122" s="853"/>
      <c r="DX122" s="853"/>
      <c r="DY122" s="853"/>
      <c r="DZ122" s="854"/>
    </row>
    <row r="123" spans="1:130" s="197" customFormat="1" ht="26.25" customHeight="1" thickBot="1" x14ac:dyDescent="0.2">
      <c r="A123" s="895"/>
      <c r="B123" s="896"/>
      <c r="C123" s="833" t="s">
        <v>435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452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453</v>
      </c>
      <c r="CQ123" s="859"/>
      <c r="CR123" s="859"/>
      <c r="CS123" s="859"/>
      <c r="CT123" s="859"/>
      <c r="CU123" s="859"/>
      <c r="CV123" s="859"/>
      <c r="CW123" s="859"/>
      <c r="CX123" s="859"/>
      <c r="CY123" s="859"/>
      <c r="CZ123" s="859"/>
      <c r="DA123" s="859"/>
      <c r="DB123" s="859"/>
      <c r="DC123" s="859"/>
      <c r="DD123" s="859"/>
      <c r="DE123" s="859"/>
      <c r="DF123" s="860"/>
      <c r="DG123" s="813" t="s">
        <v>454</v>
      </c>
      <c r="DH123" s="814"/>
      <c r="DI123" s="814"/>
      <c r="DJ123" s="814"/>
      <c r="DK123" s="815"/>
      <c r="DL123" s="816" t="s">
        <v>454</v>
      </c>
      <c r="DM123" s="814"/>
      <c r="DN123" s="814"/>
      <c r="DO123" s="814"/>
      <c r="DP123" s="815"/>
      <c r="DQ123" s="816" t="s">
        <v>454</v>
      </c>
      <c r="DR123" s="814"/>
      <c r="DS123" s="814"/>
      <c r="DT123" s="814"/>
      <c r="DU123" s="815"/>
      <c r="DV123" s="784" t="s">
        <v>454</v>
      </c>
      <c r="DW123" s="785"/>
      <c r="DX123" s="785"/>
      <c r="DY123" s="785"/>
      <c r="DZ123" s="786"/>
    </row>
    <row r="124" spans="1:130" s="197" customFormat="1" ht="26.25" customHeight="1" x14ac:dyDescent="0.15">
      <c r="A124" s="895"/>
      <c r="B124" s="896"/>
      <c r="C124" s="833" t="s">
        <v>438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454</v>
      </c>
      <c r="AB124" s="814"/>
      <c r="AC124" s="814"/>
      <c r="AD124" s="814"/>
      <c r="AE124" s="815"/>
      <c r="AF124" s="816" t="s">
        <v>454</v>
      </c>
      <c r="AG124" s="814"/>
      <c r="AH124" s="814"/>
      <c r="AI124" s="814"/>
      <c r="AJ124" s="815"/>
      <c r="AK124" s="816" t="s">
        <v>454</v>
      </c>
      <c r="AL124" s="814"/>
      <c r="AM124" s="814"/>
      <c r="AN124" s="814"/>
      <c r="AO124" s="815"/>
      <c r="AP124" s="784" t="s">
        <v>454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455</v>
      </c>
      <c r="CQ124" s="859"/>
      <c r="CR124" s="859"/>
      <c r="CS124" s="859"/>
      <c r="CT124" s="859"/>
      <c r="CU124" s="859"/>
      <c r="CV124" s="859"/>
      <c r="CW124" s="859"/>
      <c r="CX124" s="859"/>
      <c r="CY124" s="859"/>
      <c r="CZ124" s="859"/>
      <c r="DA124" s="859"/>
      <c r="DB124" s="859"/>
      <c r="DC124" s="859"/>
      <c r="DD124" s="859"/>
      <c r="DE124" s="859"/>
      <c r="DF124" s="860"/>
      <c r="DG124" s="746" t="s">
        <v>454</v>
      </c>
      <c r="DH124" s="747"/>
      <c r="DI124" s="747"/>
      <c r="DJ124" s="747"/>
      <c r="DK124" s="748"/>
      <c r="DL124" s="749" t="s">
        <v>454</v>
      </c>
      <c r="DM124" s="747"/>
      <c r="DN124" s="747"/>
      <c r="DO124" s="747"/>
      <c r="DP124" s="748"/>
      <c r="DQ124" s="749" t="s">
        <v>454</v>
      </c>
      <c r="DR124" s="747"/>
      <c r="DS124" s="747"/>
      <c r="DT124" s="747"/>
      <c r="DU124" s="748"/>
      <c r="DV124" s="837" t="s">
        <v>454</v>
      </c>
      <c r="DW124" s="838"/>
      <c r="DX124" s="838"/>
      <c r="DY124" s="838"/>
      <c r="DZ124" s="839"/>
    </row>
    <row r="125" spans="1:130" s="197" customFormat="1" ht="26.25" customHeight="1" thickBot="1" x14ac:dyDescent="0.2">
      <c r="A125" s="895"/>
      <c r="B125" s="896"/>
      <c r="C125" s="833" t="s">
        <v>440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454</v>
      </c>
      <c r="AB125" s="814"/>
      <c r="AC125" s="814"/>
      <c r="AD125" s="814"/>
      <c r="AE125" s="815"/>
      <c r="AF125" s="816" t="s">
        <v>454</v>
      </c>
      <c r="AG125" s="814"/>
      <c r="AH125" s="814"/>
      <c r="AI125" s="814"/>
      <c r="AJ125" s="815"/>
      <c r="AK125" s="816" t="s">
        <v>454</v>
      </c>
      <c r="AL125" s="814"/>
      <c r="AM125" s="814"/>
      <c r="AN125" s="814"/>
      <c r="AO125" s="815"/>
      <c r="AP125" s="784" t="s">
        <v>454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456</v>
      </c>
      <c r="CL125" s="840"/>
      <c r="CM125" s="840"/>
      <c r="CN125" s="840"/>
      <c r="CO125" s="841"/>
      <c r="CP125" s="846" t="s">
        <v>457</v>
      </c>
      <c r="CQ125" s="788"/>
      <c r="CR125" s="788"/>
      <c r="CS125" s="788"/>
      <c r="CT125" s="788"/>
      <c r="CU125" s="788"/>
      <c r="CV125" s="788"/>
      <c r="CW125" s="788"/>
      <c r="CX125" s="788"/>
      <c r="CY125" s="788"/>
      <c r="CZ125" s="788"/>
      <c r="DA125" s="788"/>
      <c r="DB125" s="788"/>
      <c r="DC125" s="788"/>
      <c r="DD125" s="788"/>
      <c r="DE125" s="788"/>
      <c r="DF125" s="789"/>
      <c r="DG125" s="829" t="s">
        <v>454</v>
      </c>
      <c r="DH125" s="830"/>
      <c r="DI125" s="830"/>
      <c r="DJ125" s="830"/>
      <c r="DK125" s="830"/>
      <c r="DL125" s="830" t="s">
        <v>454</v>
      </c>
      <c r="DM125" s="830"/>
      <c r="DN125" s="830"/>
      <c r="DO125" s="830"/>
      <c r="DP125" s="830"/>
      <c r="DQ125" s="830" t="s">
        <v>454</v>
      </c>
      <c r="DR125" s="830"/>
      <c r="DS125" s="830"/>
      <c r="DT125" s="830"/>
      <c r="DU125" s="830"/>
      <c r="DV125" s="831" t="s">
        <v>454</v>
      </c>
      <c r="DW125" s="831"/>
      <c r="DX125" s="831"/>
      <c r="DY125" s="831"/>
      <c r="DZ125" s="832"/>
    </row>
    <row r="126" spans="1:130" s="197" customFormat="1" ht="26.25" customHeight="1" x14ac:dyDescent="0.15">
      <c r="A126" s="895"/>
      <c r="B126" s="896"/>
      <c r="C126" s="833" t="s">
        <v>443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454</v>
      </c>
      <c r="AB126" s="814"/>
      <c r="AC126" s="814"/>
      <c r="AD126" s="814"/>
      <c r="AE126" s="815"/>
      <c r="AF126" s="816" t="s">
        <v>454</v>
      </c>
      <c r="AG126" s="814"/>
      <c r="AH126" s="814"/>
      <c r="AI126" s="814"/>
      <c r="AJ126" s="815"/>
      <c r="AK126" s="816" t="s">
        <v>454</v>
      </c>
      <c r="AL126" s="814"/>
      <c r="AM126" s="814"/>
      <c r="AN126" s="814"/>
      <c r="AO126" s="815"/>
      <c r="AP126" s="784" t="s">
        <v>454</v>
      </c>
      <c r="AQ126" s="785"/>
      <c r="AR126" s="785"/>
      <c r="AS126" s="785"/>
      <c r="AT126" s="786"/>
      <c r="AU126" s="233"/>
      <c r="AV126" s="233"/>
      <c r="AW126" s="233"/>
      <c r="AX126" s="836" t="s">
        <v>458</v>
      </c>
      <c r="AY126" s="794"/>
      <c r="AZ126" s="794"/>
      <c r="BA126" s="794"/>
      <c r="BB126" s="794"/>
      <c r="BC126" s="794"/>
      <c r="BD126" s="794"/>
      <c r="BE126" s="795"/>
      <c r="BF126" s="793" t="s">
        <v>459</v>
      </c>
      <c r="BG126" s="794"/>
      <c r="BH126" s="794"/>
      <c r="BI126" s="794"/>
      <c r="BJ126" s="794"/>
      <c r="BK126" s="794"/>
      <c r="BL126" s="795"/>
      <c r="BM126" s="793" t="s">
        <v>460</v>
      </c>
      <c r="BN126" s="794"/>
      <c r="BO126" s="794"/>
      <c r="BP126" s="794"/>
      <c r="BQ126" s="794"/>
      <c r="BR126" s="794"/>
      <c r="BS126" s="795"/>
      <c r="BT126" s="793" t="s">
        <v>461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462</v>
      </c>
      <c r="CQ126" s="798"/>
      <c r="CR126" s="798"/>
      <c r="CS126" s="798"/>
      <c r="CT126" s="798"/>
      <c r="CU126" s="798"/>
      <c r="CV126" s="798"/>
      <c r="CW126" s="798"/>
      <c r="CX126" s="798"/>
      <c r="CY126" s="798"/>
      <c r="CZ126" s="798"/>
      <c r="DA126" s="798"/>
      <c r="DB126" s="798"/>
      <c r="DC126" s="798"/>
      <c r="DD126" s="798"/>
      <c r="DE126" s="798"/>
      <c r="DF126" s="799"/>
      <c r="DG126" s="800" t="s">
        <v>454</v>
      </c>
      <c r="DH126" s="801"/>
      <c r="DI126" s="801"/>
      <c r="DJ126" s="801"/>
      <c r="DK126" s="801"/>
      <c r="DL126" s="801" t="s">
        <v>454</v>
      </c>
      <c r="DM126" s="801"/>
      <c r="DN126" s="801"/>
      <c r="DO126" s="801"/>
      <c r="DP126" s="801"/>
      <c r="DQ126" s="801" t="s">
        <v>454</v>
      </c>
      <c r="DR126" s="801"/>
      <c r="DS126" s="801"/>
      <c r="DT126" s="801"/>
      <c r="DU126" s="801"/>
      <c r="DV126" s="853" t="s">
        <v>454</v>
      </c>
      <c r="DW126" s="853"/>
      <c r="DX126" s="853"/>
      <c r="DY126" s="853"/>
      <c r="DZ126" s="854"/>
    </row>
    <row r="127" spans="1:130" s="197" customFormat="1" ht="26.25" customHeight="1" thickBot="1" x14ac:dyDescent="0.2">
      <c r="A127" s="897"/>
      <c r="B127" s="898"/>
      <c r="C127" s="855" t="s">
        <v>463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454</v>
      </c>
      <c r="AB127" s="814"/>
      <c r="AC127" s="814"/>
      <c r="AD127" s="814"/>
      <c r="AE127" s="815"/>
      <c r="AF127" s="816" t="s">
        <v>454</v>
      </c>
      <c r="AG127" s="814"/>
      <c r="AH127" s="814"/>
      <c r="AI127" s="814"/>
      <c r="AJ127" s="815"/>
      <c r="AK127" s="816" t="s">
        <v>454</v>
      </c>
      <c r="AL127" s="814"/>
      <c r="AM127" s="814"/>
      <c r="AN127" s="814"/>
      <c r="AO127" s="815"/>
      <c r="AP127" s="784" t="s">
        <v>454</v>
      </c>
      <c r="AQ127" s="785"/>
      <c r="AR127" s="785"/>
      <c r="AS127" s="785"/>
      <c r="AT127" s="786"/>
      <c r="AU127" s="233"/>
      <c r="AV127" s="233"/>
      <c r="AW127" s="233"/>
      <c r="AX127" s="787" t="s">
        <v>464</v>
      </c>
      <c r="AY127" s="788"/>
      <c r="AZ127" s="788"/>
      <c r="BA127" s="788"/>
      <c r="BB127" s="788"/>
      <c r="BC127" s="788"/>
      <c r="BD127" s="788"/>
      <c r="BE127" s="789"/>
      <c r="BF127" s="790" t="s">
        <v>454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465</v>
      </c>
      <c r="CQ127" s="782"/>
      <c r="CR127" s="782"/>
      <c r="CS127" s="782"/>
      <c r="CT127" s="782"/>
      <c r="CU127" s="782"/>
      <c r="CV127" s="782"/>
      <c r="CW127" s="782"/>
      <c r="CX127" s="782"/>
      <c r="CY127" s="782"/>
      <c r="CZ127" s="782"/>
      <c r="DA127" s="782"/>
      <c r="DB127" s="782"/>
      <c r="DC127" s="782"/>
      <c r="DD127" s="782"/>
      <c r="DE127" s="782"/>
      <c r="DF127" s="783"/>
      <c r="DG127" s="849" t="s">
        <v>466</v>
      </c>
      <c r="DH127" s="850"/>
      <c r="DI127" s="850"/>
      <c r="DJ127" s="850"/>
      <c r="DK127" s="850"/>
      <c r="DL127" s="850" t="s">
        <v>467</v>
      </c>
      <c r="DM127" s="850"/>
      <c r="DN127" s="850"/>
      <c r="DO127" s="850"/>
      <c r="DP127" s="850"/>
      <c r="DQ127" s="850" t="s">
        <v>467</v>
      </c>
      <c r="DR127" s="850"/>
      <c r="DS127" s="850"/>
      <c r="DT127" s="850"/>
      <c r="DU127" s="850"/>
      <c r="DV127" s="851" t="s">
        <v>467</v>
      </c>
      <c r="DW127" s="851"/>
      <c r="DX127" s="851"/>
      <c r="DY127" s="851"/>
      <c r="DZ127" s="852"/>
    </row>
    <row r="128" spans="1:130" s="197" customFormat="1" ht="26.25" customHeight="1" x14ac:dyDescent="0.15">
      <c r="A128" s="825" t="s">
        <v>468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469</v>
      </c>
      <c r="X128" s="827"/>
      <c r="Y128" s="827"/>
      <c r="Z128" s="828"/>
      <c r="AA128" s="753">
        <v>20742</v>
      </c>
      <c r="AB128" s="754"/>
      <c r="AC128" s="754"/>
      <c r="AD128" s="754"/>
      <c r="AE128" s="755"/>
      <c r="AF128" s="756">
        <v>11029</v>
      </c>
      <c r="AG128" s="754"/>
      <c r="AH128" s="754"/>
      <c r="AI128" s="754"/>
      <c r="AJ128" s="755"/>
      <c r="AK128" s="756">
        <v>11005</v>
      </c>
      <c r="AL128" s="754"/>
      <c r="AM128" s="754"/>
      <c r="AN128" s="754"/>
      <c r="AO128" s="755"/>
      <c r="AP128" s="757"/>
      <c r="AQ128" s="758"/>
      <c r="AR128" s="758"/>
      <c r="AS128" s="758"/>
      <c r="AT128" s="759"/>
      <c r="AU128" s="235"/>
      <c r="AV128" s="235"/>
      <c r="AW128" s="235"/>
      <c r="AX128" s="802" t="s">
        <v>470</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471</v>
      </c>
      <c r="X129" s="811"/>
      <c r="Y129" s="811"/>
      <c r="Z129" s="812"/>
      <c r="AA129" s="813">
        <v>2948285</v>
      </c>
      <c r="AB129" s="814"/>
      <c r="AC129" s="814"/>
      <c r="AD129" s="814"/>
      <c r="AE129" s="815"/>
      <c r="AF129" s="816">
        <v>2875786</v>
      </c>
      <c r="AG129" s="814"/>
      <c r="AH129" s="814"/>
      <c r="AI129" s="814"/>
      <c r="AJ129" s="815"/>
      <c r="AK129" s="816">
        <v>2939387</v>
      </c>
      <c r="AL129" s="814"/>
      <c r="AM129" s="814"/>
      <c r="AN129" s="814"/>
      <c r="AO129" s="815"/>
      <c r="AP129" s="817"/>
      <c r="AQ129" s="818"/>
      <c r="AR129" s="818"/>
      <c r="AS129" s="818"/>
      <c r="AT129" s="819"/>
      <c r="AU129" s="235"/>
      <c r="AV129" s="235"/>
      <c r="AW129" s="235"/>
      <c r="AX129" s="802" t="s">
        <v>472</v>
      </c>
      <c r="AY129" s="798"/>
      <c r="AZ129" s="798"/>
      <c r="BA129" s="798"/>
      <c r="BB129" s="798"/>
      <c r="BC129" s="798"/>
      <c r="BD129" s="798"/>
      <c r="BE129" s="799"/>
      <c r="BF129" s="803">
        <v>10.1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474</v>
      </c>
      <c r="X130" s="811"/>
      <c r="Y130" s="811"/>
      <c r="Z130" s="812"/>
      <c r="AA130" s="813">
        <v>487525</v>
      </c>
      <c r="AB130" s="814"/>
      <c r="AC130" s="814"/>
      <c r="AD130" s="814"/>
      <c r="AE130" s="815"/>
      <c r="AF130" s="816">
        <v>483033</v>
      </c>
      <c r="AG130" s="814"/>
      <c r="AH130" s="814"/>
      <c r="AI130" s="814"/>
      <c r="AJ130" s="815"/>
      <c r="AK130" s="816">
        <v>467786</v>
      </c>
      <c r="AL130" s="814"/>
      <c r="AM130" s="814"/>
      <c r="AN130" s="814"/>
      <c r="AO130" s="815"/>
      <c r="AP130" s="817"/>
      <c r="AQ130" s="818"/>
      <c r="AR130" s="818"/>
      <c r="AS130" s="818"/>
      <c r="AT130" s="819"/>
      <c r="AU130" s="235"/>
      <c r="AV130" s="235"/>
      <c r="AW130" s="235"/>
      <c r="AX130" s="781" t="s">
        <v>475</v>
      </c>
      <c r="AY130" s="782"/>
      <c r="AZ130" s="782"/>
      <c r="BA130" s="782"/>
      <c r="BB130" s="782"/>
      <c r="BC130" s="782"/>
      <c r="BD130" s="782"/>
      <c r="BE130" s="783"/>
      <c r="BF130" s="735" t="s">
        <v>476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477</v>
      </c>
      <c r="X131" s="744"/>
      <c r="Y131" s="744"/>
      <c r="Z131" s="745"/>
      <c r="AA131" s="746">
        <v>2460760</v>
      </c>
      <c r="AB131" s="747"/>
      <c r="AC131" s="747"/>
      <c r="AD131" s="747"/>
      <c r="AE131" s="748"/>
      <c r="AF131" s="749">
        <v>2392753</v>
      </c>
      <c r="AG131" s="747"/>
      <c r="AH131" s="747"/>
      <c r="AI131" s="747"/>
      <c r="AJ131" s="748"/>
      <c r="AK131" s="749">
        <v>2471601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479</v>
      </c>
      <c r="W132" s="767"/>
      <c r="X132" s="767"/>
      <c r="Y132" s="767"/>
      <c r="Z132" s="768"/>
      <c r="AA132" s="769">
        <v>11.83662771</v>
      </c>
      <c r="AB132" s="770"/>
      <c r="AC132" s="770"/>
      <c r="AD132" s="770"/>
      <c r="AE132" s="771"/>
      <c r="AF132" s="772">
        <v>10.234779769999999</v>
      </c>
      <c r="AG132" s="770"/>
      <c r="AH132" s="770"/>
      <c r="AI132" s="770"/>
      <c r="AJ132" s="771"/>
      <c r="AK132" s="772">
        <v>8.3231880870000001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480</v>
      </c>
      <c r="W133" s="776"/>
      <c r="X133" s="776"/>
      <c r="Y133" s="776"/>
      <c r="Z133" s="777"/>
      <c r="AA133" s="778">
        <v>12.2</v>
      </c>
      <c r="AB133" s="779"/>
      <c r="AC133" s="779"/>
      <c r="AD133" s="779"/>
      <c r="AE133" s="780"/>
      <c r="AF133" s="778">
        <v>11.2</v>
      </c>
      <c r="AG133" s="779"/>
      <c r="AH133" s="779"/>
      <c r="AI133" s="779"/>
      <c r="AJ133" s="780"/>
      <c r="AK133" s="778">
        <v>10.1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49" t="s">
        <v>483</v>
      </c>
      <c r="L7" s="254"/>
      <c r="M7" s="255" t="s">
        <v>484</v>
      </c>
      <c r="N7" s="256"/>
    </row>
    <row r="8" spans="1:16" x14ac:dyDescent="0.15">
      <c r="A8" s="248"/>
      <c r="B8" s="244"/>
      <c r="C8" s="244"/>
      <c r="D8" s="244"/>
      <c r="E8" s="244"/>
      <c r="F8" s="244"/>
      <c r="G8" s="257"/>
      <c r="H8" s="258"/>
      <c r="I8" s="258"/>
      <c r="J8" s="259"/>
      <c r="K8" s="1150"/>
      <c r="L8" s="260" t="s">
        <v>485</v>
      </c>
      <c r="M8" s="261" t="s">
        <v>486</v>
      </c>
      <c r="N8" s="262" t="s">
        <v>487</v>
      </c>
    </row>
    <row r="9" spans="1:16" x14ac:dyDescent="0.15">
      <c r="A9" s="248"/>
      <c r="B9" s="244"/>
      <c r="C9" s="244"/>
      <c r="D9" s="244"/>
      <c r="E9" s="244"/>
      <c r="F9" s="244"/>
      <c r="G9" s="1163" t="s">
        <v>488</v>
      </c>
      <c r="H9" s="1164"/>
      <c r="I9" s="1164"/>
      <c r="J9" s="1165"/>
      <c r="K9" s="263">
        <v>853692</v>
      </c>
      <c r="L9" s="264">
        <v>125248</v>
      </c>
      <c r="M9" s="265">
        <v>114146</v>
      </c>
      <c r="N9" s="266">
        <v>9.6999999999999993</v>
      </c>
    </row>
    <row r="10" spans="1:16" x14ac:dyDescent="0.15">
      <c r="A10" s="248"/>
      <c r="B10" s="244"/>
      <c r="C10" s="244"/>
      <c r="D10" s="244"/>
      <c r="E10" s="244"/>
      <c r="F10" s="244"/>
      <c r="G10" s="1163" t="s">
        <v>489</v>
      </c>
      <c r="H10" s="1164"/>
      <c r="I10" s="1164"/>
      <c r="J10" s="1165"/>
      <c r="K10" s="267">
        <v>82363</v>
      </c>
      <c r="L10" s="268">
        <v>12084</v>
      </c>
      <c r="M10" s="269">
        <v>10658</v>
      </c>
      <c r="N10" s="270">
        <v>13.4</v>
      </c>
    </row>
    <row r="11" spans="1:16" ht="13.5" customHeight="1" x14ac:dyDescent="0.15">
      <c r="A11" s="248"/>
      <c r="B11" s="244"/>
      <c r="C11" s="244"/>
      <c r="D11" s="244"/>
      <c r="E11" s="244"/>
      <c r="F11" s="244"/>
      <c r="G11" s="1163" t="s">
        <v>490</v>
      </c>
      <c r="H11" s="1164"/>
      <c r="I11" s="1164"/>
      <c r="J11" s="1165"/>
      <c r="K11" s="267">
        <v>89685</v>
      </c>
      <c r="L11" s="268">
        <v>13158</v>
      </c>
      <c r="M11" s="269">
        <v>17529</v>
      </c>
      <c r="N11" s="270">
        <v>-24.9</v>
      </c>
    </row>
    <row r="12" spans="1:16" ht="13.5" customHeight="1" x14ac:dyDescent="0.15">
      <c r="A12" s="248"/>
      <c r="B12" s="244"/>
      <c r="C12" s="244"/>
      <c r="D12" s="244"/>
      <c r="E12" s="244"/>
      <c r="F12" s="244"/>
      <c r="G12" s="1163" t="s">
        <v>491</v>
      </c>
      <c r="H12" s="1164"/>
      <c r="I12" s="1164"/>
      <c r="J12" s="1165"/>
      <c r="K12" s="267" t="s">
        <v>492</v>
      </c>
      <c r="L12" s="268" t="s">
        <v>492</v>
      </c>
      <c r="M12" s="269">
        <v>1257</v>
      </c>
      <c r="N12" s="270" t="s">
        <v>492</v>
      </c>
    </row>
    <row r="13" spans="1:16" ht="13.5" customHeight="1" x14ac:dyDescent="0.15">
      <c r="A13" s="248"/>
      <c r="B13" s="244"/>
      <c r="C13" s="244"/>
      <c r="D13" s="244"/>
      <c r="E13" s="244"/>
      <c r="F13" s="244"/>
      <c r="G13" s="1163" t="s">
        <v>493</v>
      </c>
      <c r="H13" s="1164"/>
      <c r="I13" s="1164"/>
      <c r="J13" s="1165"/>
      <c r="K13" s="267" t="s">
        <v>492</v>
      </c>
      <c r="L13" s="268" t="s">
        <v>492</v>
      </c>
      <c r="M13" s="269" t="s">
        <v>492</v>
      </c>
      <c r="N13" s="270" t="s">
        <v>492</v>
      </c>
    </row>
    <row r="14" spans="1:16" ht="13.5" customHeight="1" x14ac:dyDescent="0.15">
      <c r="A14" s="248"/>
      <c r="B14" s="244"/>
      <c r="C14" s="244"/>
      <c r="D14" s="244"/>
      <c r="E14" s="244"/>
      <c r="F14" s="244"/>
      <c r="G14" s="1163" t="s">
        <v>494</v>
      </c>
      <c r="H14" s="1164"/>
      <c r="I14" s="1164"/>
      <c r="J14" s="1165"/>
      <c r="K14" s="267">
        <v>33951</v>
      </c>
      <c r="L14" s="268">
        <v>4981</v>
      </c>
      <c r="M14" s="269">
        <v>5389</v>
      </c>
      <c r="N14" s="270">
        <v>-7.6</v>
      </c>
    </row>
    <row r="15" spans="1:16" ht="13.5" customHeight="1" x14ac:dyDescent="0.15">
      <c r="A15" s="248"/>
      <c r="B15" s="244"/>
      <c r="C15" s="244"/>
      <c r="D15" s="244"/>
      <c r="E15" s="244"/>
      <c r="F15" s="244"/>
      <c r="G15" s="1163" t="s">
        <v>495</v>
      </c>
      <c r="H15" s="1164"/>
      <c r="I15" s="1164"/>
      <c r="J15" s="1165"/>
      <c r="K15" s="267" t="s">
        <v>492</v>
      </c>
      <c r="L15" s="268" t="s">
        <v>492</v>
      </c>
      <c r="M15" s="269">
        <v>2513</v>
      </c>
      <c r="N15" s="270" t="s">
        <v>492</v>
      </c>
    </row>
    <row r="16" spans="1:16" x14ac:dyDescent="0.15">
      <c r="A16" s="248"/>
      <c r="B16" s="244"/>
      <c r="C16" s="244"/>
      <c r="D16" s="244"/>
      <c r="E16" s="244"/>
      <c r="F16" s="244"/>
      <c r="G16" s="1166" t="s">
        <v>496</v>
      </c>
      <c r="H16" s="1167"/>
      <c r="I16" s="1167"/>
      <c r="J16" s="1168"/>
      <c r="K16" s="268">
        <v>-78300</v>
      </c>
      <c r="L16" s="268">
        <v>-11488</v>
      </c>
      <c r="M16" s="269">
        <v>-11876</v>
      </c>
      <c r="N16" s="270">
        <v>-3.3</v>
      </c>
    </row>
    <row r="17" spans="1:16" x14ac:dyDescent="0.15">
      <c r="A17" s="248"/>
      <c r="B17" s="244"/>
      <c r="C17" s="244"/>
      <c r="D17" s="244"/>
      <c r="E17" s="244"/>
      <c r="F17" s="244"/>
      <c r="G17" s="1166" t="s">
        <v>167</v>
      </c>
      <c r="H17" s="1167"/>
      <c r="I17" s="1167"/>
      <c r="J17" s="1168"/>
      <c r="K17" s="268">
        <v>981391</v>
      </c>
      <c r="L17" s="268">
        <v>143983</v>
      </c>
      <c r="M17" s="269">
        <v>139615</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60" t="s">
        <v>501</v>
      </c>
      <c r="H21" s="1161"/>
      <c r="I21" s="1161"/>
      <c r="J21" s="1162"/>
      <c r="K21" s="280">
        <v>12.91</v>
      </c>
      <c r="L21" s="281">
        <v>13.07</v>
      </c>
      <c r="M21" s="282">
        <v>-0.16</v>
      </c>
      <c r="N21" s="249"/>
      <c r="O21" s="283"/>
      <c r="P21" s="279"/>
    </row>
    <row r="22" spans="1:16" s="284" customFormat="1" x14ac:dyDescent="0.15">
      <c r="A22" s="279"/>
      <c r="B22" s="249"/>
      <c r="C22" s="249"/>
      <c r="D22" s="249"/>
      <c r="E22" s="249"/>
      <c r="F22" s="249"/>
      <c r="G22" s="1160" t="s">
        <v>502</v>
      </c>
      <c r="H22" s="1161"/>
      <c r="I22" s="1161"/>
      <c r="J22" s="1162"/>
      <c r="K22" s="285">
        <v>94</v>
      </c>
      <c r="L22" s="286">
        <v>95</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49" t="s">
        <v>483</v>
      </c>
      <c r="L30" s="254"/>
      <c r="M30" s="255" t="s">
        <v>484</v>
      </c>
      <c r="N30" s="256"/>
    </row>
    <row r="31" spans="1:16" x14ac:dyDescent="0.15">
      <c r="A31" s="248"/>
      <c r="B31" s="244"/>
      <c r="C31" s="244"/>
      <c r="D31" s="244"/>
      <c r="E31" s="244"/>
      <c r="F31" s="244"/>
      <c r="G31" s="257"/>
      <c r="H31" s="258"/>
      <c r="I31" s="258"/>
      <c r="J31" s="259"/>
      <c r="K31" s="1150"/>
      <c r="L31" s="260" t="s">
        <v>485</v>
      </c>
      <c r="M31" s="261" t="s">
        <v>486</v>
      </c>
      <c r="N31" s="262" t="s">
        <v>487</v>
      </c>
    </row>
    <row r="32" spans="1:16" ht="27" customHeight="1" x14ac:dyDescent="0.15">
      <c r="A32" s="248"/>
      <c r="B32" s="244"/>
      <c r="C32" s="244"/>
      <c r="D32" s="244"/>
      <c r="E32" s="244"/>
      <c r="F32" s="244"/>
      <c r="G32" s="1151" t="s">
        <v>506</v>
      </c>
      <c r="H32" s="1152"/>
      <c r="I32" s="1152"/>
      <c r="J32" s="1153"/>
      <c r="K32" s="294">
        <v>448552</v>
      </c>
      <c r="L32" s="294">
        <v>65809</v>
      </c>
      <c r="M32" s="295">
        <v>64386</v>
      </c>
      <c r="N32" s="296">
        <v>2.2000000000000002</v>
      </c>
    </row>
    <row r="33" spans="1:16" ht="13.5" customHeight="1" x14ac:dyDescent="0.15">
      <c r="A33" s="248"/>
      <c r="B33" s="244"/>
      <c r="C33" s="244"/>
      <c r="D33" s="244"/>
      <c r="E33" s="244"/>
      <c r="F33" s="244"/>
      <c r="G33" s="1151" t="s">
        <v>507</v>
      </c>
      <c r="H33" s="1152"/>
      <c r="I33" s="1152"/>
      <c r="J33" s="1153"/>
      <c r="K33" s="294" t="s">
        <v>492</v>
      </c>
      <c r="L33" s="294" t="s">
        <v>492</v>
      </c>
      <c r="M33" s="295" t="s">
        <v>492</v>
      </c>
      <c r="N33" s="296" t="s">
        <v>492</v>
      </c>
    </row>
    <row r="34" spans="1:16" ht="27" customHeight="1" x14ac:dyDescent="0.15">
      <c r="A34" s="248"/>
      <c r="B34" s="244"/>
      <c r="C34" s="244"/>
      <c r="D34" s="244"/>
      <c r="E34" s="244"/>
      <c r="F34" s="244"/>
      <c r="G34" s="1151" t="s">
        <v>508</v>
      </c>
      <c r="H34" s="1152"/>
      <c r="I34" s="1152"/>
      <c r="J34" s="1153"/>
      <c r="K34" s="294" t="s">
        <v>492</v>
      </c>
      <c r="L34" s="294" t="s">
        <v>492</v>
      </c>
      <c r="M34" s="295">
        <v>1</v>
      </c>
      <c r="N34" s="296" t="s">
        <v>492</v>
      </c>
    </row>
    <row r="35" spans="1:16" ht="27" customHeight="1" x14ac:dyDescent="0.15">
      <c r="A35" s="248"/>
      <c r="B35" s="244"/>
      <c r="C35" s="244"/>
      <c r="D35" s="244"/>
      <c r="E35" s="244"/>
      <c r="F35" s="244"/>
      <c r="G35" s="1151" t="s">
        <v>509</v>
      </c>
      <c r="H35" s="1152"/>
      <c r="I35" s="1152"/>
      <c r="J35" s="1153"/>
      <c r="K35" s="294">
        <v>222155</v>
      </c>
      <c r="L35" s="294">
        <v>32593</v>
      </c>
      <c r="M35" s="295">
        <v>18584</v>
      </c>
      <c r="N35" s="296">
        <v>75.400000000000006</v>
      </c>
    </row>
    <row r="36" spans="1:16" ht="27" customHeight="1" x14ac:dyDescent="0.15">
      <c r="A36" s="248"/>
      <c r="B36" s="244"/>
      <c r="C36" s="244"/>
      <c r="D36" s="244"/>
      <c r="E36" s="244"/>
      <c r="F36" s="244"/>
      <c r="G36" s="1151" t="s">
        <v>510</v>
      </c>
      <c r="H36" s="1152"/>
      <c r="I36" s="1152"/>
      <c r="J36" s="1153"/>
      <c r="K36" s="294">
        <v>12925</v>
      </c>
      <c r="L36" s="294">
        <v>1896</v>
      </c>
      <c r="M36" s="295">
        <v>4740</v>
      </c>
      <c r="N36" s="296">
        <v>-60</v>
      </c>
    </row>
    <row r="37" spans="1:16" ht="13.5" customHeight="1" x14ac:dyDescent="0.15">
      <c r="A37" s="248"/>
      <c r="B37" s="244"/>
      <c r="C37" s="244"/>
      <c r="D37" s="244"/>
      <c r="E37" s="244"/>
      <c r="F37" s="244"/>
      <c r="G37" s="1151" t="s">
        <v>511</v>
      </c>
      <c r="H37" s="1152"/>
      <c r="I37" s="1152"/>
      <c r="J37" s="1153"/>
      <c r="K37" s="294" t="s">
        <v>492</v>
      </c>
      <c r="L37" s="294" t="s">
        <v>492</v>
      </c>
      <c r="M37" s="295">
        <v>1431</v>
      </c>
      <c r="N37" s="296" t="s">
        <v>492</v>
      </c>
    </row>
    <row r="38" spans="1:16" ht="27" customHeight="1" x14ac:dyDescent="0.15">
      <c r="A38" s="248"/>
      <c r="B38" s="244"/>
      <c r="C38" s="244"/>
      <c r="D38" s="244"/>
      <c r="E38" s="244"/>
      <c r="F38" s="244"/>
      <c r="G38" s="1154" t="s">
        <v>512</v>
      </c>
      <c r="H38" s="1155"/>
      <c r="I38" s="1155"/>
      <c r="J38" s="1156"/>
      <c r="K38" s="297">
        <v>875</v>
      </c>
      <c r="L38" s="297">
        <v>128</v>
      </c>
      <c r="M38" s="298">
        <v>15</v>
      </c>
      <c r="N38" s="299">
        <v>753.3</v>
      </c>
      <c r="O38" s="293"/>
    </row>
    <row r="39" spans="1:16" x14ac:dyDescent="0.15">
      <c r="A39" s="248"/>
      <c r="B39" s="244"/>
      <c r="C39" s="244"/>
      <c r="D39" s="244"/>
      <c r="E39" s="244"/>
      <c r="F39" s="244"/>
      <c r="G39" s="1154" t="s">
        <v>513</v>
      </c>
      <c r="H39" s="1155"/>
      <c r="I39" s="1155"/>
      <c r="J39" s="1156"/>
      <c r="K39" s="300">
        <v>-11005</v>
      </c>
      <c r="L39" s="300">
        <v>-1615</v>
      </c>
      <c r="M39" s="301">
        <v>-2634</v>
      </c>
      <c r="N39" s="302">
        <v>-38.700000000000003</v>
      </c>
      <c r="O39" s="293"/>
    </row>
    <row r="40" spans="1:16" ht="27" customHeight="1" x14ac:dyDescent="0.15">
      <c r="A40" s="248"/>
      <c r="B40" s="244"/>
      <c r="C40" s="244"/>
      <c r="D40" s="244"/>
      <c r="E40" s="244"/>
      <c r="F40" s="244"/>
      <c r="G40" s="1151" t="s">
        <v>514</v>
      </c>
      <c r="H40" s="1152"/>
      <c r="I40" s="1152"/>
      <c r="J40" s="1153"/>
      <c r="K40" s="300">
        <v>-467786</v>
      </c>
      <c r="L40" s="300">
        <v>-68631</v>
      </c>
      <c r="M40" s="301">
        <v>-59733</v>
      </c>
      <c r="N40" s="302">
        <v>14.9</v>
      </c>
      <c r="O40" s="293"/>
    </row>
    <row r="41" spans="1:16" x14ac:dyDescent="0.15">
      <c r="A41" s="248"/>
      <c r="B41" s="244"/>
      <c r="C41" s="244"/>
      <c r="D41" s="244"/>
      <c r="E41" s="244"/>
      <c r="F41" s="244"/>
      <c r="G41" s="1157" t="s">
        <v>278</v>
      </c>
      <c r="H41" s="1158"/>
      <c r="I41" s="1158"/>
      <c r="J41" s="1159"/>
      <c r="K41" s="294">
        <v>205716</v>
      </c>
      <c r="L41" s="300">
        <v>30181</v>
      </c>
      <c r="M41" s="301">
        <v>26789</v>
      </c>
      <c r="N41" s="302">
        <v>12.7</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44" t="s">
        <v>483</v>
      </c>
      <c r="J49" s="1146" t="s">
        <v>518</v>
      </c>
      <c r="K49" s="1147"/>
      <c r="L49" s="1147"/>
      <c r="M49" s="1147"/>
      <c r="N49" s="1148"/>
    </row>
    <row r="50" spans="1:14" x14ac:dyDescent="0.15">
      <c r="A50" s="248"/>
      <c r="B50" s="244"/>
      <c r="C50" s="244"/>
      <c r="D50" s="244"/>
      <c r="E50" s="244"/>
      <c r="F50" s="244"/>
      <c r="G50" s="312"/>
      <c r="H50" s="313"/>
      <c r="I50" s="1145"/>
      <c r="J50" s="314" t="s">
        <v>519</v>
      </c>
      <c r="K50" s="315" t="s">
        <v>520</v>
      </c>
      <c r="L50" s="316" t="s">
        <v>521</v>
      </c>
      <c r="M50" s="317" t="s">
        <v>522</v>
      </c>
      <c r="N50" s="318" t="s">
        <v>523</v>
      </c>
    </row>
    <row r="51" spans="1:14" x14ac:dyDescent="0.15">
      <c r="A51" s="248"/>
      <c r="B51" s="244"/>
      <c r="C51" s="244"/>
      <c r="D51" s="244"/>
      <c r="E51" s="244"/>
      <c r="F51" s="244"/>
      <c r="G51" s="310" t="s">
        <v>524</v>
      </c>
      <c r="H51" s="311"/>
      <c r="I51" s="319">
        <v>230396</v>
      </c>
      <c r="J51" s="320">
        <v>32241</v>
      </c>
      <c r="K51" s="321">
        <v>-76</v>
      </c>
      <c r="L51" s="322">
        <v>92021</v>
      </c>
      <c r="M51" s="323">
        <v>-24.5</v>
      </c>
      <c r="N51" s="324">
        <v>-51.5</v>
      </c>
    </row>
    <row r="52" spans="1:14" x14ac:dyDescent="0.15">
      <c r="A52" s="248"/>
      <c r="B52" s="244"/>
      <c r="C52" s="244"/>
      <c r="D52" s="244"/>
      <c r="E52" s="244"/>
      <c r="F52" s="244"/>
      <c r="G52" s="325"/>
      <c r="H52" s="326" t="s">
        <v>525</v>
      </c>
      <c r="I52" s="327">
        <v>204481</v>
      </c>
      <c r="J52" s="328">
        <v>28615</v>
      </c>
      <c r="K52" s="329">
        <v>-57</v>
      </c>
      <c r="L52" s="330">
        <v>52579</v>
      </c>
      <c r="M52" s="331">
        <v>-23.2</v>
      </c>
      <c r="N52" s="332">
        <v>-33.799999999999997</v>
      </c>
    </row>
    <row r="53" spans="1:14" x14ac:dyDescent="0.15">
      <c r="A53" s="248"/>
      <c r="B53" s="244"/>
      <c r="C53" s="244"/>
      <c r="D53" s="244"/>
      <c r="E53" s="244"/>
      <c r="F53" s="244"/>
      <c r="G53" s="310" t="s">
        <v>526</v>
      </c>
      <c r="H53" s="311"/>
      <c r="I53" s="319">
        <v>872546</v>
      </c>
      <c r="J53" s="320">
        <v>123311</v>
      </c>
      <c r="K53" s="321">
        <v>282.5</v>
      </c>
      <c r="L53" s="322">
        <v>94828</v>
      </c>
      <c r="M53" s="323">
        <v>3.1</v>
      </c>
      <c r="N53" s="324">
        <v>279.39999999999998</v>
      </c>
    </row>
    <row r="54" spans="1:14" x14ac:dyDescent="0.15">
      <c r="A54" s="248"/>
      <c r="B54" s="244"/>
      <c r="C54" s="244"/>
      <c r="D54" s="244"/>
      <c r="E54" s="244"/>
      <c r="F54" s="244"/>
      <c r="G54" s="325"/>
      <c r="H54" s="326" t="s">
        <v>525</v>
      </c>
      <c r="I54" s="327">
        <v>801355</v>
      </c>
      <c r="J54" s="328">
        <v>113250</v>
      </c>
      <c r="K54" s="329">
        <v>295.8</v>
      </c>
      <c r="L54" s="330">
        <v>55133</v>
      </c>
      <c r="M54" s="331">
        <v>4.9000000000000004</v>
      </c>
      <c r="N54" s="332">
        <v>290.89999999999998</v>
      </c>
    </row>
    <row r="55" spans="1:14" x14ac:dyDescent="0.15">
      <c r="A55" s="248"/>
      <c r="B55" s="244"/>
      <c r="C55" s="244"/>
      <c r="D55" s="244"/>
      <c r="E55" s="244"/>
      <c r="F55" s="244"/>
      <c r="G55" s="310" t="s">
        <v>527</v>
      </c>
      <c r="H55" s="311"/>
      <c r="I55" s="319">
        <v>487673</v>
      </c>
      <c r="J55" s="320">
        <v>69469</v>
      </c>
      <c r="K55" s="321">
        <v>-43.7</v>
      </c>
      <c r="L55" s="322">
        <v>119674</v>
      </c>
      <c r="M55" s="323">
        <v>26.2</v>
      </c>
      <c r="N55" s="324">
        <v>-69.900000000000006</v>
      </c>
    </row>
    <row r="56" spans="1:14" x14ac:dyDescent="0.15">
      <c r="A56" s="248"/>
      <c r="B56" s="244"/>
      <c r="C56" s="244"/>
      <c r="D56" s="244"/>
      <c r="E56" s="244"/>
      <c r="F56" s="244"/>
      <c r="G56" s="325"/>
      <c r="H56" s="326" t="s">
        <v>525</v>
      </c>
      <c r="I56" s="327">
        <v>408872</v>
      </c>
      <c r="J56" s="328">
        <v>58244</v>
      </c>
      <c r="K56" s="329">
        <v>-48.6</v>
      </c>
      <c r="L56" s="330">
        <v>57803</v>
      </c>
      <c r="M56" s="331">
        <v>4.8</v>
      </c>
      <c r="N56" s="332">
        <v>-53.4</v>
      </c>
    </row>
    <row r="57" spans="1:14" x14ac:dyDescent="0.15">
      <c r="A57" s="248"/>
      <c r="B57" s="244"/>
      <c r="C57" s="244"/>
      <c r="D57" s="244"/>
      <c r="E57" s="244"/>
      <c r="F57" s="244"/>
      <c r="G57" s="310" t="s">
        <v>528</v>
      </c>
      <c r="H57" s="311"/>
      <c r="I57" s="319">
        <v>600713</v>
      </c>
      <c r="J57" s="320">
        <v>86934</v>
      </c>
      <c r="K57" s="321">
        <v>25.1</v>
      </c>
      <c r="L57" s="322">
        <v>119685</v>
      </c>
      <c r="M57" s="323">
        <v>0</v>
      </c>
      <c r="N57" s="324">
        <v>25.1</v>
      </c>
    </row>
    <row r="58" spans="1:14" x14ac:dyDescent="0.15">
      <c r="A58" s="248"/>
      <c r="B58" s="244"/>
      <c r="C58" s="244"/>
      <c r="D58" s="244"/>
      <c r="E58" s="244"/>
      <c r="F58" s="244"/>
      <c r="G58" s="325"/>
      <c r="H58" s="326" t="s">
        <v>525</v>
      </c>
      <c r="I58" s="327">
        <v>517431</v>
      </c>
      <c r="J58" s="328">
        <v>74881</v>
      </c>
      <c r="K58" s="329">
        <v>28.6</v>
      </c>
      <c r="L58" s="330">
        <v>68464</v>
      </c>
      <c r="M58" s="331">
        <v>18.399999999999999</v>
      </c>
      <c r="N58" s="332">
        <v>10.199999999999999</v>
      </c>
    </row>
    <row r="59" spans="1:14" x14ac:dyDescent="0.15">
      <c r="A59" s="248"/>
      <c r="B59" s="244"/>
      <c r="C59" s="244"/>
      <c r="D59" s="244"/>
      <c r="E59" s="244"/>
      <c r="F59" s="244"/>
      <c r="G59" s="310" t="s">
        <v>529</v>
      </c>
      <c r="H59" s="311"/>
      <c r="I59" s="319">
        <v>1578032</v>
      </c>
      <c r="J59" s="320">
        <v>231519</v>
      </c>
      <c r="K59" s="321">
        <v>166.3</v>
      </c>
      <c r="L59" s="322">
        <v>109920</v>
      </c>
      <c r="M59" s="323">
        <v>-8.1999999999999993</v>
      </c>
      <c r="N59" s="324">
        <v>174.5</v>
      </c>
    </row>
    <row r="60" spans="1:14" x14ac:dyDescent="0.15">
      <c r="A60" s="248"/>
      <c r="B60" s="244"/>
      <c r="C60" s="244"/>
      <c r="D60" s="244"/>
      <c r="E60" s="244"/>
      <c r="F60" s="244"/>
      <c r="G60" s="325"/>
      <c r="H60" s="326" t="s">
        <v>525</v>
      </c>
      <c r="I60" s="333">
        <v>1401879</v>
      </c>
      <c r="J60" s="328">
        <v>205675</v>
      </c>
      <c r="K60" s="329">
        <v>174.7</v>
      </c>
      <c r="L60" s="330">
        <v>62739</v>
      </c>
      <c r="M60" s="331">
        <v>-8.4</v>
      </c>
      <c r="N60" s="332">
        <v>183.1</v>
      </c>
    </row>
    <row r="61" spans="1:14" x14ac:dyDescent="0.15">
      <c r="A61" s="248"/>
      <c r="B61" s="244"/>
      <c r="C61" s="244"/>
      <c r="D61" s="244"/>
      <c r="E61" s="244"/>
      <c r="F61" s="244"/>
      <c r="G61" s="310" t="s">
        <v>530</v>
      </c>
      <c r="H61" s="334"/>
      <c r="I61" s="335">
        <v>753872</v>
      </c>
      <c r="J61" s="336">
        <v>108695</v>
      </c>
      <c r="K61" s="337">
        <v>70.8</v>
      </c>
      <c r="L61" s="338">
        <v>107226</v>
      </c>
      <c r="M61" s="339">
        <v>-0.7</v>
      </c>
      <c r="N61" s="324">
        <v>71.5</v>
      </c>
    </row>
    <row r="62" spans="1:14" x14ac:dyDescent="0.15">
      <c r="A62" s="248"/>
      <c r="B62" s="244"/>
      <c r="C62" s="244"/>
      <c r="D62" s="244"/>
      <c r="E62" s="244"/>
      <c r="F62" s="244"/>
      <c r="G62" s="325"/>
      <c r="H62" s="326" t="s">
        <v>525</v>
      </c>
      <c r="I62" s="327">
        <v>666804</v>
      </c>
      <c r="J62" s="328">
        <v>96133</v>
      </c>
      <c r="K62" s="329">
        <v>78.7</v>
      </c>
      <c r="L62" s="330">
        <v>59344</v>
      </c>
      <c r="M62" s="331">
        <v>-0.7</v>
      </c>
      <c r="N62" s="332">
        <v>79.400000000000006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69" t="s">
        <v>3</v>
      </c>
      <c r="D47" s="1169"/>
      <c r="E47" s="1170"/>
      <c r="F47" s="11">
        <v>24.33</v>
      </c>
      <c r="G47" s="12">
        <v>27.18</v>
      </c>
      <c r="H47" s="12">
        <v>31.04</v>
      </c>
      <c r="I47" s="12">
        <v>31.84</v>
      </c>
      <c r="J47" s="13">
        <v>31.18</v>
      </c>
    </row>
    <row r="48" spans="2:10" ht="57.75" customHeight="1" x14ac:dyDescent="0.15">
      <c r="B48" s="14"/>
      <c r="C48" s="1171" t="s">
        <v>4</v>
      </c>
      <c r="D48" s="1171"/>
      <c r="E48" s="1172"/>
      <c r="F48" s="15">
        <v>1.2</v>
      </c>
      <c r="G48" s="16">
        <v>2.0699999999999998</v>
      </c>
      <c r="H48" s="16">
        <v>7.0000000000000007E-2</v>
      </c>
      <c r="I48" s="16">
        <v>1.34</v>
      </c>
      <c r="J48" s="17">
        <v>2.75</v>
      </c>
    </row>
    <row r="49" spans="2:10" ht="57.75" customHeight="1" thickBot="1" x14ac:dyDescent="0.2">
      <c r="B49" s="18"/>
      <c r="C49" s="1173" t="s">
        <v>5</v>
      </c>
      <c r="D49" s="1173"/>
      <c r="E49" s="1174"/>
      <c r="F49" s="19">
        <v>3.69</v>
      </c>
      <c r="G49" s="20">
        <v>3.59</v>
      </c>
      <c r="H49" s="20">
        <v>1.52</v>
      </c>
      <c r="I49" s="20">
        <v>1.29</v>
      </c>
      <c r="J49" s="21">
        <v>1.47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1" t="s">
        <v>537</v>
      </c>
      <c r="D34" s="1181"/>
      <c r="E34" s="1182"/>
      <c r="F34" s="32" t="s">
        <v>538</v>
      </c>
      <c r="G34" s="33" t="s">
        <v>539</v>
      </c>
      <c r="H34" s="33" t="s">
        <v>540</v>
      </c>
      <c r="I34" s="33" t="s">
        <v>541</v>
      </c>
      <c r="J34" s="34" t="s">
        <v>542</v>
      </c>
      <c r="K34" s="22"/>
      <c r="L34" s="22"/>
      <c r="M34" s="22"/>
      <c r="N34" s="22"/>
      <c r="O34" s="22"/>
      <c r="P34" s="22"/>
    </row>
    <row r="35" spans="1:16" ht="39" customHeight="1" x14ac:dyDescent="0.15">
      <c r="A35" s="22"/>
      <c r="B35" s="35"/>
      <c r="C35" s="1175" t="s">
        <v>543</v>
      </c>
      <c r="D35" s="1176"/>
      <c r="E35" s="1177"/>
      <c r="F35" s="36">
        <v>6.3</v>
      </c>
      <c r="G35" s="37">
        <v>9.24</v>
      </c>
      <c r="H35" s="37">
        <v>8.36</v>
      </c>
      <c r="I35" s="37">
        <v>7.91</v>
      </c>
      <c r="J35" s="38">
        <v>7.3</v>
      </c>
      <c r="K35" s="22"/>
      <c r="L35" s="22"/>
      <c r="M35" s="22"/>
      <c r="N35" s="22"/>
      <c r="O35" s="22"/>
      <c r="P35" s="22"/>
    </row>
    <row r="36" spans="1:16" ht="39" customHeight="1" x14ac:dyDescent="0.15">
      <c r="A36" s="22"/>
      <c r="B36" s="35"/>
      <c r="C36" s="1175" t="s">
        <v>544</v>
      </c>
      <c r="D36" s="1176"/>
      <c r="E36" s="1177"/>
      <c r="F36" s="36">
        <v>1.52</v>
      </c>
      <c r="G36" s="37">
        <v>2.33</v>
      </c>
      <c r="H36" s="37">
        <v>0.28000000000000003</v>
      </c>
      <c r="I36" s="37">
        <v>1.52</v>
      </c>
      <c r="J36" s="38">
        <v>2.91</v>
      </c>
      <c r="K36" s="22"/>
      <c r="L36" s="22"/>
      <c r="M36" s="22"/>
      <c r="N36" s="22"/>
      <c r="O36" s="22"/>
      <c r="P36" s="22"/>
    </row>
    <row r="37" spans="1:16" ht="39" customHeight="1" x14ac:dyDescent="0.15">
      <c r="A37" s="22"/>
      <c r="B37" s="35"/>
      <c r="C37" s="1175" t="s">
        <v>545</v>
      </c>
      <c r="D37" s="1176"/>
      <c r="E37" s="1177"/>
      <c r="F37" s="36">
        <v>1.19</v>
      </c>
      <c r="G37" s="37">
        <v>0.98</v>
      </c>
      <c r="H37" s="37">
        <v>0.21</v>
      </c>
      <c r="I37" s="37">
        <v>0.59</v>
      </c>
      <c r="J37" s="38">
        <v>1.33</v>
      </c>
      <c r="K37" s="22"/>
      <c r="L37" s="22"/>
      <c r="M37" s="22"/>
      <c r="N37" s="22"/>
      <c r="O37" s="22"/>
      <c r="P37" s="22"/>
    </row>
    <row r="38" spans="1:16" ht="39" customHeight="1" x14ac:dyDescent="0.15">
      <c r="A38" s="22"/>
      <c r="B38" s="35"/>
      <c r="C38" s="1175" t="s">
        <v>546</v>
      </c>
      <c r="D38" s="1176"/>
      <c r="E38" s="1177"/>
      <c r="F38" s="36">
        <v>0</v>
      </c>
      <c r="G38" s="37">
        <v>0.05</v>
      </c>
      <c r="H38" s="37">
        <v>0</v>
      </c>
      <c r="I38" s="37">
        <v>0</v>
      </c>
      <c r="J38" s="38">
        <v>0.26</v>
      </c>
      <c r="K38" s="22"/>
      <c r="L38" s="22"/>
      <c r="M38" s="22"/>
      <c r="N38" s="22"/>
      <c r="O38" s="22"/>
      <c r="P38" s="22"/>
    </row>
    <row r="39" spans="1:16" ht="39" customHeight="1" x14ac:dyDescent="0.15">
      <c r="A39" s="22"/>
      <c r="B39" s="35"/>
      <c r="C39" s="1175" t="s">
        <v>547</v>
      </c>
      <c r="D39" s="1176"/>
      <c r="E39" s="1177"/>
      <c r="F39" s="36">
        <v>1.68</v>
      </c>
      <c r="G39" s="37">
        <v>1.03</v>
      </c>
      <c r="H39" s="37">
        <v>0.27</v>
      </c>
      <c r="I39" s="37">
        <v>0.28000000000000003</v>
      </c>
      <c r="J39" s="38">
        <v>0.2</v>
      </c>
      <c r="K39" s="22"/>
      <c r="L39" s="22"/>
      <c r="M39" s="22"/>
      <c r="N39" s="22"/>
      <c r="O39" s="22"/>
      <c r="P39" s="22"/>
    </row>
    <row r="40" spans="1:16" ht="39" customHeight="1" x14ac:dyDescent="0.15">
      <c r="A40" s="22"/>
      <c r="B40" s="35"/>
      <c r="C40" s="1175" t="s">
        <v>548</v>
      </c>
      <c r="D40" s="1176"/>
      <c r="E40" s="1177"/>
      <c r="F40" s="36">
        <v>0.06</v>
      </c>
      <c r="G40" s="37">
        <v>0.02</v>
      </c>
      <c r="H40" s="37">
        <v>0.02</v>
      </c>
      <c r="I40" s="37">
        <v>0.09</v>
      </c>
      <c r="J40" s="38">
        <v>0.04</v>
      </c>
      <c r="K40" s="22"/>
      <c r="L40" s="22"/>
      <c r="M40" s="22"/>
      <c r="N40" s="22"/>
      <c r="O40" s="22"/>
      <c r="P40" s="22"/>
    </row>
    <row r="41" spans="1:16" ht="39" customHeight="1" x14ac:dyDescent="0.15">
      <c r="A41" s="22"/>
      <c r="B41" s="35"/>
      <c r="C41" s="1175" t="s">
        <v>549</v>
      </c>
      <c r="D41" s="1176"/>
      <c r="E41" s="1177"/>
      <c r="F41" s="36">
        <v>0</v>
      </c>
      <c r="G41" s="37">
        <v>0.02</v>
      </c>
      <c r="H41" s="37">
        <v>0.02</v>
      </c>
      <c r="I41" s="37">
        <v>0.03</v>
      </c>
      <c r="J41" s="38">
        <v>0.02</v>
      </c>
      <c r="K41" s="22"/>
      <c r="L41" s="22"/>
      <c r="M41" s="22"/>
      <c r="N41" s="22"/>
      <c r="O41" s="22"/>
      <c r="P41" s="22"/>
    </row>
    <row r="42" spans="1:16" ht="39" customHeight="1" x14ac:dyDescent="0.15">
      <c r="A42" s="22"/>
      <c r="B42" s="39"/>
      <c r="C42" s="1175" t="s">
        <v>550</v>
      </c>
      <c r="D42" s="1176"/>
      <c r="E42" s="1177"/>
      <c r="F42" s="36" t="s">
        <v>551</v>
      </c>
      <c r="G42" s="37" t="s">
        <v>552</v>
      </c>
      <c r="H42" s="37" t="s">
        <v>553</v>
      </c>
      <c r="I42" s="37" t="s">
        <v>492</v>
      </c>
      <c r="J42" s="38" t="s">
        <v>492</v>
      </c>
      <c r="K42" s="22"/>
      <c r="L42" s="22"/>
      <c r="M42" s="22"/>
      <c r="N42" s="22"/>
      <c r="O42" s="22"/>
      <c r="P42" s="22"/>
    </row>
    <row r="43" spans="1:16" ht="39" customHeight="1" thickBot="1" x14ac:dyDescent="0.2">
      <c r="A43" s="22"/>
      <c r="B43" s="40"/>
      <c r="C43" s="1178" t="s">
        <v>554</v>
      </c>
      <c r="D43" s="1179"/>
      <c r="E43" s="1180"/>
      <c r="F43" s="41">
        <v>0</v>
      </c>
      <c r="G43" s="42">
        <v>7.0000000000000007E-2</v>
      </c>
      <c r="H43" s="42">
        <v>0.05</v>
      </c>
      <c r="I43" s="42">
        <v>0.11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629</v>
      </c>
      <c r="L45" s="60">
        <v>589</v>
      </c>
      <c r="M45" s="60">
        <v>581</v>
      </c>
      <c r="N45" s="60">
        <v>524</v>
      </c>
      <c r="O45" s="61">
        <v>449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x14ac:dyDescent="0.15">
      <c r="A48" s="48"/>
      <c r="B48" s="1193"/>
      <c r="C48" s="1194"/>
      <c r="D48" s="62"/>
      <c r="E48" s="1185" t="s">
        <v>14</v>
      </c>
      <c r="F48" s="1185"/>
      <c r="G48" s="1185"/>
      <c r="H48" s="1185"/>
      <c r="I48" s="1185"/>
      <c r="J48" s="1186"/>
      <c r="K48" s="63">
        <v>210</v>
      </c>
      <c r="L48" s="64">
        <v>209</v>
      </c>
      <c r="M48" s="64">
        <v>206</v>
      </c>
      <c r="N48" s="64">
        <v>199</v>
      </c>
      <c r="O48" s="65">
        <v>222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v>
      </c>
      <c r="L49" s="64">
        <v>8</v>
      </c>
      <c r="M49" s="64">
        <v>13</v>
      </c>
      <c r="N49" s="64">
        <v>15</v>
      </c>
      <c r="O49" s="65">
        <v>13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492</v>
      </c>
      <c r="L50" s="64" t="s">
        <v>492</v>
      </c>
      <c r="M50" s="64" t="s">
        <v>492</v>
      </c>
      <c r="N50" s="64" t="s">
        <v>492</v>
      </c>
      <c r="O50" s="65" t="s">
        <v>492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492</v>
      </c>
      <c r="L51" s="64">
        <v>0</v>
      </c>
      <c r="M51" s="64">
        <v>0</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517</v>
      </c>
      <c r="L52" s="64">
        <v>517</v>
      </c>
      <c r="M52" s="64">
        <v>507</v>
      </c>
      <c r="N52" s="64">
        <v>493</v>
      </c>
      <c r="O52" s="65">
        <v>478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332</v>
      </c>
      <c r="L53" s="69">
        <v>289</v>
      </c>
      <c r="M53" s="69">
        <v>293</v>
      </c>
      <c r="N53" s="69">
        <v>246</v>
      </c>
      <c r="O53" s="70">
        <v>207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211" t="s">
        <v>23</v>
      </c>
      <c r="C41" s="1212"/>
      <c r="D41" s="81"/>
      <c r="E41" s="1213" t="s">
        <v>24</v>
      </c>
      <c r="F41" s="1213"/>
      <c r="G41" s="1213"/>
      <c r="H41" s="1214"/>
      <c r="I41" s="82">
        <v>3946</v>
      </c>
      <c r="J41" s="83">
        <v>4151</v>
      </c>
      <c r="K41" s="83">
        <v>4081</v>
      </c>
      <c r="L41" s="83">
        <v>4106</v>
      </c>
      <c r="M41" s="84">
        <v>5210</v>
      </c>
    </row>
    <row r="42" spans="2:13" ht="27.75" customHeight="1" x14ac:dyDescent="0.15">
      <c r="B42" s="1201"/>
      <c r="C42" s="1202"/>
      <c r="D42" s="85"/>
      <c r="E42" s="1205" t="s">
        <v>25</v>
      </c>
      <c r="F42" s="1205"/>
      <c r="G42" s="1205"/>
      <c r="H42" s="1206"/>
      <c r="I42" s="86" t="s">
        <v>492</v>
      </c>
      <c r="J42" s="87" t="s">
        <v>492</v>
      </c>
      <c r="K42" s="87" t="s">
        <v>492</v>
      </c>
      <c r="L42" s="87" t="s">
        <v>492</v>
      </c>
      <c r="M42" s="88" t="s">
        <v>492</v>
      </c>
    </row>
    <row r="43" spans="2:13" ht="27.75" customHeight="1" x14ac:dyDescent="0.15">
      <c r="B43" s="1201"/>
      <c r="C43" s="1202"/>
      <c r="D43" s="85"/>
      <c r="E43" s="1205" t="s">
        <v>26</v>
      </c>
      <c r="F43" s="1205"/>
      <c r="G43" s="1205"/>
      <c r="H43" s="1206"/>
      <c r="I43" s="86">
        <v>2089</v>
      </c>
      <c r="J43" s="87">
        <v>1945</v>
      </c>
      <c r="K43" s="87">
        <v>1839</v>
      </c>
      <c r="L43" s="87">
        <v>1707</v>
      </c>
      <c r="M43" s="88">
        <v>1688</v>
      </c>
    </row>
    <row r="44" spans="2:13" ht="27.75" customHeight="1" x14ac:dyDescent="0.15">
      <c r="B44" s="1201"/>
      <c r="C44" s="1202"/>
      <c r="D44" s="85"/>
      <c r="E44" s="1205" t="s">
        <v>27</v>
      </c>
      <c r="F44" s="1205"/>
      <c r="G44" s="1205"/>
      <c r="H44" s="1206"/>
      <c r="I44" s="86">
        <v>61</v>
      </c>
      <c r="J44" s="87">
        <v>50</v>
      </c>
      <c r="K44" s="87">
        <v>67</v>
      </c>
      <c r="L44" s="87">
        <v>103</v>
      </c>
      <c r="M44" s="88">
        <v>93</v>
      </c>
    </row>
    <row r="45" spans="2:13" ht="27.75" customHeight="1" x14ac:dyDescent="0.15">
      <c r="B45" s="1201"/>
      <c r="C45" s="1202"/>
      <c r="D45" s="85"/>
      <c r="E45" s="1205" t="s">
        <v>28</v>
      </c>
      <c r="F45" s="1205"/>
      <c r="G45" s="1205"/>
      <c r="H45" s="1206"/>
      <c r="I45" s="86">
        <v>784</v>
      </c>
      <c r="J45" s="87">
        <v>889</v>
      </c>
      <c r="K45" s="87">
        <v>813</v>
      </c>
      <c r="L45" s="87">
        <v>745</v>
      </c>
      <c r="M45" s="88">
        <v>660</v>
      </c>
    </row>
    <row r="46" spans="2:13" ht="27.75" customHeight="1" x14ac:dyDescent="0.15">
      <c r="B46" s="1201"/>
      <c r="C46" s="1202"/>
      <c r="D46" s="85"/>
      <c r="E46" s="1205" t="s">
        <v>29</v>
      </c>
      <c r="F46" s="1205"/>
      <c r="G46" s="1205"/>
      <c r="H46" s="1206"/>
      <c r="I46" s="86" t="s">
        <v>492</v>
      </c>
      <c r="J46" s="87" t="s">
        <v>492</v>
      </c>
      <c r="K46" s="87" t="s">
        <v>492</v>
      </c>
      <c r="L46" s="87" t="s">
        <v>492</v>
      </c>
      <c r="M46" s="88" t="s">
        <v>492</v>
      </c>
    </row>
    <row r="47" spans="2:13" ht="27.75" customHeight="1" x14ac:dyDescent="0.15">
      <c r="B47" s="1201"/>
      <c r="C47" s="1202"/>
      <c r="D47" s="85"/>
      <c r="E47" s="1205" t="s">
        <v>30</v>
      </c>
      <c r="F47" s="1205"/>
      <c r="G47" s="1205"/>
      <c r="H47" s="1206"/>
      <c r="I47" s="86" t="s">
        <v>492</v>
      </c>
      <c r="J47" s="87" t="s">
        <v>492</v>
      </c>
      <c r="K47" s="87" t="s">
        <v>492</v>
      </c>
      <c r="L47" s="87" t="s">
        <v>492</v>
      </c>
      <c r="M47" s="88" t="s">
        <v>492</v>
      </c>
    </row>
    <row r="48" spans="2:13" ht="27.75" customHeight="1" x14ac:dyDescent="0.15">
      <c r="B48" s="1203"/>
      <c r="C48" s="1204"/>
      <c r="D48" s="85"/>
      <c r="E48" s="1205" t="s">
        <v>31</v>
      </c>
      <c r="F48" s="1205"/>
      <c r="G48" s="1205"/>
      <c r="H48" s="1206"/>
      <c r="I48" s="86" t="s">
        <v>492</v>
      </c>
      <c r="J48" s="87" t="s">
        <v>492</v>
      </c>
      <c r="K48" s="87" t="s">
        <v>492</v>
      </c>
      <c r="L48" s="87" t="s">
        <v>492</v>
      </c>
      <c r="M48" s="88" t="s">
        <v>492</v>
      </c>
    </row>
    <row r="49" spans="2:13" ht="27.75" customHeight="1" x14ac:dyDescent="0.15">
      <c r="B49" s="1199" t="s">
        <v>32</v>
      </c>
      <c r="C49" s="1200"/>
      <c r="D49" s="89"/>
      <c r="E49" s="1205" t="s">
        <v>33</v>
      </c>
      <c r="F49" s="1205"/>
      <c r="G49" s="1205"/>
      <c r="H49" s="1206"/>
      <c r="I49" s="86">
        <v>1831</v>
      </c>
      <c r="J49" s="87">
        <v>1996</v>
      </c>
      <c r="K49" s="87">
        <v>2209</v>
      </c>
      <c r="L49" s="87">
        <v>1988</v>
      </c>
      <c r="M49" s="88">
        <v>2285</v>
      </c>
    </row>
    <row r="50" spans="2:13" ht="27.75" customHeight="1" x14ac:dyDescent="0.15">
      <c r="B50" s="1201"/>
      <c r="C50" s="1202"/>
      <c r="D50" s="85"/>
      <c r="E50" s="1205" t="s">
        <v>34</v>
      </c>
      <c r="F50" s="1205"/>
      <c r="G50" s="1205"/>
      <c r="H50" s="1206"/>
      <c r="I50" s="86">
        <v>75</v>
      </c>
      <c r="J50" s="87">
        <v>56</v>
      </c>
      <c r="K50" s="87">
        <v>34</v>
      </c>
      <c r="L50" s="87">
        <v>11</v>
      </c>
      <c r="M50" s="88">
        <v>3</v>
      </c>
    </row>
    <row r="51" spans="2:13" ht="27.75" customHeight="1" x14ac:dyDescent="0.15">
      <c r="B51" s="1203"/>
      <c r="C51" s="1204"/>
      <c r="D51" s="85"/>
      <c r="E51" s="1205" t="s">
        <v>35</v>
      </c>
      <c r="F51" s="1205"/>
      <c r="G51" s="1205"/>
      <c r="H51" s="1206"/>
      <c r="I51" s="86">
        <v>4766</v>
      </c>
      <c r="J51" s="87">
        <v>4790</v>
      </c>
      <c r="K51" s="87">
        <v>5056</v>
      </c>
      <c r="L51" s="87">
        <v>5458</v>
      </c>
      <c r="M51" s="88">
        <v>5665</v>
      </c>
    </row>
    <row r="52" spans="2:13" ht="27.75" customHeight="1" thickBot="1" x14ac:dyDescent="0.2">
      <c r="B52" s="1207" t="s">
        <v>36</v>
      </c>
      <c r="C52" s="1208"/>
      <c r="D52" s="90"/>
      <c r="E52" s="1209" t="s">
        <v>37</v>
      </c>
      <c r="F52" s="1209"/>
      <c r="G52" s="1209"/>
      <c r="H52" s="1210"/>
      <c r="I52" s="91">
        <v>208</v>
      </c>
      <c r="J52" s="92">
        <v>192</v>
      </c>
      <c r="K52" s="92">
        <v>-500</v>
      </c>
      <c r="L52" s="92">
        <v>-795</v>
      </c>
      <c r="M52" s="93">
        <v>-302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24"/>
      <c r="H50" s="1225"/>
      <c r="I50" s="1225"/>
      <c r="J50" s="1226"/>
      <c r="K50" s="354" t="s">
        <v>532</v>
      </c>
      <c r="L50" s="354" t="s">
        <v>533</v>
      </c>
      <c r="M50" s="354" t="s">
        <v>534</v>
      </c>
      <c r="N50" s="354" t="s">
        <v>535</v>
      </c>
      <c r="O50" s="354" t="s">
        <v>536</v>
      </c>
    </row>
    <row r="51" spans="1:17" x14ac:dyDescent="0.15">
      <c r="B51" s="248"/>
      <c r="C51" s="244"/>
      <c r="D51" s="244"/>
      <c r="E51" s="244"/>
      <c r="F51" s="244"/>
      <c r="G51" s="1227" t="s">
        <v>572</v>
      </c>
      <c r="H51" s="1228"/>
      <c r="I51" s="1233" t="s">
        <v>573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575</v>
      </c>
      <c r="H55" s="1239"/>
      <c r="I55" s="1237" t="s">
        <v>573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47" t="s">
        <v>579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24"/>
      <c r="H72" s="1225"/>
      <c r="I72" s="1225"/>
      <c r="J72" s="1226"/>
      <c r="K72" s="354" t="s">
        <v>532</v>
      </c>
      <c r="L72" s="354" t="s">
        <v>533</v>
      </c>
      <c r="M72" s="354" t="s">
        <v>534</v>
      </c>
      <c r="N72" s="354" t="s">
        <v>535</v>
      </c>
      <c r="O72" s="354" t="s">
        <v>536</v>
      </c>
    </row>
    <row r="73" spans="2:30" x14ac:dyDescent="0.15">
      <c r="B73" s="248"/>
      <c r="C73" s="244"/>
      <c r="D73" s="244"/>
      <c r="E73" s="244"/>
      <c r="F73" s="244"/>
      <c r="G73" s="1227" t="s">
        <v>572</v>
      </c>
      <c r="H73" s="1228"/>
      <c r="I73" s="1233" t="s">
        <v>573</v>
      </c>
      <c r="J73" s="1233"/>
      <c r="K73" s="1248">
        <v>8.3000000000000007</v>
      </c>
      <c r="L73" s="1248">
        <v>7.7</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578</v>
      </c>
      <c r="J75" s="1237"/>
      <c r="K75" s="1249">
        <v>15.2</v>
      </c>
      <c r="L75" s="1249">
        <v>13.1</v>
      </c>
      <c r="M75" s="1249">
        <v>12.2</v>
      </c>
      <c r="N75" s="1249">
        <v>11.2</v>
      </c>
      <c r="O75" s="1249">
        <v>10.1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575</v>
      </c>
      <c r="H77" s="1239"/>
      <c r="I77" s="1237" t="s">
        <v>573</v>
      </c>
      <c r="J77" s="1237"/>
      <c r="K77" s="1248">
        <v>38.6</v>
      </c>
      <c r="L77" s="1248">
        <v>28.4</v>
      </c>
      <c r="M77" s="1236">
        <v>20.5</v>
      </c>
      <c r="N77" s="1236">
        <v>17.899999999999999</v>
      </c>
      <c r="O77" s="1236">
        <v>27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578</v>
      </c>
      <c r="J79" s="1246"/>
      <c r="K79" s="1251">
        <v>12.6</v>
      </c>
      <c r="L79" s="1251">
        <v>11.4</v>
      </c>
      <c r="M79" s="1251">
        <v>10.5</v>
      </c>
      <c r="N79" s="1251">
        <v>9.5</v>
      </c>
      <c r="O79" s="1251">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531</v>
      </c>
      <c r="G2" s="111"/>
      <c r="H2" s="112"/>
    </row>
    <row r="3" spans="1:8" x14ac:dyDescent="0.15">
      <c r="A3" s="108" t="s">
        <v>524</v>
      </c>
      <c r="B3" s="113"/>
      <c r="C3" s="114"/>
      <c r="D3" s="115">
        <v>32241</v>
      </c>
      <c r="E3" s="116"/>
      <c r="F3" s="117">
        <v>92021</v>
      </c>
      <c r="G3" s="118"/>
      <c r="H3" s="119"/>
    </row>
    <row r="4" spans="1:8" x14ac:dyDescent="0.15">
      <c r="A4" s="120"/>
      <c r="B4" s="121"/>
      <c r="C4" s="122"/>
      <c r="D4" s="123">
        <v>28615</v>
      </c>
      <c r="E4" s="124"/>
      <c r="F4" s="125">
        <v>52579</v>
      </c>
      <c r="G4" s="126"/>
      <c r="H4" s="127"/>
    </row>
    <row r="5" spans="1:8" x14ac:dyDescent="0.15">
      <c r="A5" s="108" t="s">
        <v>526</v>
      </c>
      <c r="B5" s="113"/>
      <c r="C5" s="114"/>
      <c r="D5" s="115">
        <v>123311</v>
      </c>
      <c r="E5" s="116"/>
      <c r="F5" s="117">
        <v>94828</v>
      </c>
      <c r="G5" s="118"/>
      <c r="H5" s="119"/>
    </row>
    <row r="6" spans="1:8" x14ac:dyDescent="0.15">
      <c r="A6" s="120"/>
      <c r="B6" s="121"/>
      <c r="C6" s="122"/>
      <c r="D6" s="123">
        <v>113250</v>
      </c>
      <c r="E6" s="124"/>
      <c r="F6" s="125">
        <v>55133</v>
      </c>
      <c r="G6" s="126"/>
      <c r="H6" s="127"/>
    </row>
    <row r="7" spans="1:8" x14ac:dyDescent="0.15">
      <c r="A7" s="108" t="s">
        <v>527</v>
      </c>
      <c r="B7" s="113"/>
      <c r="C7" s="114"/>
      <c r="D7" s="115">
        <v>69469</v>
      </c>
      <c r="E7" s="116"/>
      <c r="F7" s="117">
        <v>119674</v>
      </c>
      <c r="G7" s="118"/>
      <c r="H7" s="119"/>
    </row>
    <row r="8" spans="1:8" x14ac:dyDescent="0.15">
      <c r="A8" s="120"/>
      <c r="B8" s="121"/>
      <c r="C8" s="122"/>
      <c r="D8" s="123">
        <v>58244</v>
      </c>
      <c r="E8" s="124"/>
      <c r="F8" s="125">
        <v>57803</v>
      </c>
      <c r="G8" s="126"/>
      <c r="H8" s="127"/>
    </row>
    <row r="9" spans="1:8" x14ac:dyDescent="0.15">
      <c r="A9" s="108" t="s">
        <v>528</v>
      </c>
      <c r="B9" s="113"/>
      <c r="C9" s="114"/>
      <c r="D9" s="115">
        <v>86934</v>
      </c>
      <c r="E9" s="116"/>
      <c r="F9" s="117">
        <v>119685</v>
      </c>
      <c r="G9" s="118"/>
      <c r="H9" s="119"/>
    </row>
    <row r="10" spans="1:8" x14ac:dyDescent="0.15">
      <c r="A10" s="120"/>
      <c r="B10" s="121"/>
      <c r="C10" s="122"/>
      <c r="D10" s="123">
        <v>74881</v>
      </c>
      <c r="E10" s="124"/>
      <c r="F10" s="125">
        <v>68464</v>
      </c>
      <c r="G10" s="126"/>
      <c r="H10" s="127"/>
    </row>
    <row r="11" spans="1:8" x14ac:dyDescent="0.15">
      <c r="A11" s="108" t="s">
        <v>529</v>
      </c>
      <c r="B11" s="113"/>
      <c r="C11" s="114"/>
      <c r="D11" s="115">
        <v>231519</v>
      </c>
      <c r="E11" s="116"/>
      <c r="F11" s="117">
        <v>109920</v>
      </c>
      <c r="G11" s="118"/>
      <c r="H11" s="119"/>
    </row>
    <row r="12" spans="1:8" x14ac:dyDescent="0.15">
      <c r="A12" s="120"/>
      <c r="B12" s="121"/>
      <c r="C12" s="128"/>
      <c r="D12" s="123">
        <v>205675</v>
      </c>
      <c r="E12" s="124"/>
      <c r="F12" s="125">
        <v>62739</v>
      </c>
      <c r="G12" s="126"/>
      <c r="H12" s="127"/>
    </row>
    <row r="13" spans="1:8" x14ac:dyDescent="0.15">
      <c r="A13" s="108"/>
      <c r="B13" s="113"/>
      <c r="C13" s="129"/>
      <c r="D13" s="130">
        <v>108695</v>
      </c>
      <c r="E13" s="131"/>
      <c r="F13" s="132">
        <v>107226</v>
      </c>
      <c r="G13" s="133"/>
      <c r="H13" s="119"/>
    </row>
    <row r="14" spans="1:8" x14ac:dyDescent="0.15">
      <c r="A14" s="120"/>
      <c r="B14" s="121"/>
      <c r="C14" s="122"/>
      <c r="D14" s="123">
        <v>96133</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v>
      </c>
      <c r="C19" s="134">
        <f>ROUND(VALUE(SUBSTITUTE(実質収支比率等に係る経年分析!G$48,"▲","-")),2)</f>
        <v>2.0699999999999998</v>
      </c>
      <c r="D19" s="134">
        <f>ROUND(VALUE(SUBSTITUTE(実質収支比率等に係る経年分析!H$48,"▲","-")),2)</f>
        <v>7.0000000000000007E-2</v>
      </c>
      <c r="E19" s="134">
        <f>ROUND(VALUE(SUBSTITUTE(実質収支比率等に係る経年分析!I$48,"▲","-")),2)</f>
        <v>1.34</v>
      </c>
      <c r="F19" s="134">
        <f>ROUND(VALUE(SUBSTITUTE(実質収支比率等に係る経年分析!J$48,"▲","-")),2)</f>
        <v>2.75</v>
      </c>
    </row>
    <row r="20" spans="1:11" x14ac:dyDescent="0.15">
      <c r="A20" s="134" t="s">
        <v>42</v>
      </c>
      <c r="B20" s="134">
        <f>ROUND(VALUE(SUBSTITUTE(実質収支比率等に係る経年分析!F$47,"▲","-")),2)</f>
        <v>24.33</v>
      </c>
      <c r="C20" s="134">
        <f>ROUND(VALUE(SUBSTITUTE(実質収支比率等に係る経年分析!G$47,"▲","-")),2)</f>
        <v>27.18</v>
      </c>
      <c r="D20" s="134">
        <f>ROUND(VALUE(SUBSTITUTE(実質収支比率等に係る経年分析!H$47,"▲","-")),2)</f>
        <v>31.04</v>
      </c>
      <c r="E20" s="134">
        <f>ROUND(VALUE(SUBSTITUTE(実質収支比率等に係る経年分析!I$47,"▲","-")),2)</f>
        <v>31.84</v>
      </c>
      <c r="F20" s="134">
        <f>ROUND(VALUE(SUBSTITUTE(実質収支比率等に係る経年分析!J$47,"▲","-")),2)</f>
        <v>31.18</v>
      </c>
    </row>
    <row r="21" spans="1:11" x14ac:dyDescent="0.15">
      <c r="A21" s="134" t="s">
        <v>43</v>
      </c>
      <c r="B21" s="134">
        <f>IF(ISNUMBER(VALUE(SUBSTITUTE(実質収支比率等に係る経年分析!F$49,"▲","-"))),ROUND(VALUE(SUBSTITUTE(実質収支比率等に係る経年分析!F$49,"▲","-")),2),NA())</f>
        <v>3.69</v>
      </c>
      <c r="C21" s="134">
        <f>IF(ISNUMBER(VALUE(SUBSTITUTE(実質収支比率等に係る経年分析!G$49,"▲","-"))),ROUND(VALUE(SUBSTITUTE(実質収支比率等に係る経年分析!G$49,"▲","-")),2),NA())</f>
        <v>3.59</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1.29</v>
      </c>
      <c r="F21" s="134">
        <f>IF(ISNUMBER(VALUE(SUBSTITUTE(実質収支比率等に係る経年分析!J$49,"▲","-"))),ROUND(VALUE(SUBSTITUTE(実質収支比率等に係る経年分析!J$49,"▲","-")),2),NA())</f>
        <v>1.47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1.1200000000000001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1.25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1.07</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x14ac:dyDescent="0.15">
      <c r="A36" s="135" t="str">
        <f>IF(連結実質赤字比率に係る赤字・黒字の構成分析!C$34="",NA(),連結実質赤字比率に係る赤字・黒字の構成分析!C$34)</f>
        <v>分譲宅地造成事業会計</v>
      </c>
      <c r="B36" s="135">
        <f>IF(ROUND(VALUE(SUBSTITUTE(連結実質赤字比率に係る赤字・黒字の構成分析!F$34,"▲", "-")), 2) &lt; 0, ABS(ROUND(VALUE(SUBSTITUTE(連結実質赤字比率に係る赤字・黒字の構成分析!F$34,"▲", "-")), 2)), NA())</f>
        <v>0.32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517</v>
      </c>
      <c r="E42" s="136"/>
      <c r="F42" s="136"/>
      <c r="G42" s="136">
        <f>'実質公債費比率（分子）の構造'!L$52</f>
        <v>517</v>
      </c>
      <c r="H42" s="136"/>
      <c r="I42" s="136"/>
      <c r="J42" s="136">
        <f>'実質公債費比率（分子）の構造'!M$52</f>
        <v>507</v>
      </c>
      <c r="K42" s="136"/>
      <c r="L42" s="136"/>
      <c r="M42" s="136">
        <f>'実質公債費比率（分子）の構造'!N$52</f>
        <v>493</v>
      </c>
      <c r="N42" s="136"/>
      <c r="O42" s="136"/>
      <c r="P42" s="136">
        <f>'実質公債費比率（分子）の構造'!O$52</f>
        <v>478</v>
      </c>
    </row>
    <row r="43" spans="1:16" x14ac:dyDescent="0.15">
      <c r="A43" s="136" t="s">
        <v>17</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10</v>
      </c>
      <c r="C45" s="136"/>
      <c r="D45" s="136"/>
      <c r="E45" s="136">
        <f>'実質公債費比率（分子）の構造'!L$49</f>
        <v>8</v>
      </c>
      <c r="F45" s="136"/>
      <c r="G45" s="136"/>
      <c r="H45" s="136">
        <f>'実質公債費比率（分子）の構造'!M$49</f>
        <v>13</v>
      </c>
      <c r="I45" s="136"/>
      <c r="J45" s="136"/>
      <c r="K45" s="136">
        <f>'実質公債費比率（分子）の構造'!N$49</f>
        <v>15</v>
      </c>
      <c r="L45" s="136"/>
      <c r="M45" s="136"/>
      <c r="N45" s="136">
        <f>'実質公債費比率（分子）の構造'!O$49</f>
        <v>13</v>
      </c>
      <c r="O45" s="136"/>
      <c r="P45" s="136"/>
    </row>
    <row r="46" spans="1:16" x14ac:dyDescent="0.15">
      <c r="A46" s="136" t="s">
        <v>53</v>
      </c>
      <c r="B46" s="136">
        <f>'実質公債費比率（分子）の構造'!K$48</f>
        <v>210</v>
      </c>
      <c r="C46" s="136"/>
      <c r="D46" s="136"/>
      <c r="E46" s="136">
        <f>'実質公債費比率（分子）の構造'!L$48</f>
        <v>209</v>
      </c>
      <c r="F46" s="136"/>
      <c r="G46" s="136"/>
      <c r="H46" s="136">
        <f>'実質公債費比率（分子）の構造'!M$48</f>
        <v>206</v>
      </c>
      <c r="I46" s="136"/>
      <c r="J46" s="136"/>
      <c r="K46" s="136">
        <f>'実質公債費比率（分子）の構造'!N$48</f>
        <v>199</v>
      </c>
      <c r="L46" s="136"/>
      <c r="M46" s="136"/>
      <c r="N46" s="136">
        <f>'実質公債費比率（分子）の構造'!O$48</f>
        <v>222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629</v>
      </c>
      <c r="C49" s="136"/>
      <c r="D49" s="136"/>
      <c r="E49" s="136">
        <f>'実質公債費比率（分子）の構造'!L$45</f>
        <v>589</v>
      </c>
      <c r="F49" s="136"/>
      <c r="G49" s="136"/>
      <c r="H49" s="136">
        <f>'実質公債費比率（分子）の構造'!M$45</f>
        <v>581</v>
      </c>
      <c r="I49" s="136"/>
      <c r="J49" s="136"/>
      <c r="K49" s="136">
        <f>'実質公債費比率（分子）の構造'!N$45</f>
        <v>524</v>
      </c>
      <c r="L49" s="136"/>
      <c r="M49" s="136"/>
      <c r="N49" s="136">
        <f>'実質公債費比率（分子）の構造'!O$45</f>
        <v>449</v>
      </c>
      <c r="O49" s="136"/>
      <c r="P49" s="136"/>
    </row>
    <row r="50" spans="1:16" x14ac:dyDescent="0.15">
      <c r="A50" s="136" t="s">
        <v>57</v>
      </c>
      <c r="B50" s="136" t="e">
        <f>NA()</f>
        <v>#N/A</v>
      </c>
      <c r="C50" s="136">
        <f>IF(ISNUMBER('実質公債費比率（分子）の構造'!K$53),'実質公債費比率（分子）の構造'!K$53,NA())</f>
        <v>332</v>
      </c>
      <c r="D50" s="136" t="e">
        <f>NA()</f>
        <v>#N/A</v>
      </c>
      <c r="E50" s="136" t="e">
        <f>NA()</f>
        <v>#N/A</v>
      </c>
      <c r="F50" s="136">
        <f>IF(ISNUMBER('実質公債費比率（分子）の構造'!L$53),'実質公債費比率（分子）の構造'!L$53,NA())</f>
        <v>289</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246</v>
      </c>
      <c r="M50" s="136" t="e">
        <f>NA()</f>
        <v>#N/A</v>
      </c>
      <c r="N50" s="136" t="e">
        <f>NA()</f>
        <v>#N/A</v>
      </c>
      <c r="O50" s="136">
        <f>IF(ISNUMBER('実質公債費比率（分子）の構造'!O$53),'実質公債費比率（分子）の構造'!O$53,NA())</f>
        <v>207</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4766</v>
      </c>
      <c r="E56" s="135"/>
      <c r="F56" s="135"/>
      <c r="G56" s="135">
        <f>'将来負担比率（分子）の構造'!J$51</f>
        <v>4790</v>
      </c>
      <c r="H56" s="135"/>
      <c r="I56" s="135"/>
      <c r="J56" s="135">
        <f>'将来負担比率（分子）の構造'!K$51</f>
        <v>5056</v>
      </c>
      <c r="K56" s="135"/>
      <c r="L56" s="135"/>
      <c r="M56" s="135">
        <f>'将来負担比率（分子）の構造'!L$51</f>
        <v>5458</v>
      </c>
      <c r="N56" s="135"/>
      <c r="O56" s="135"/>
      <c r="P56" s="135">
        <f>'将来負担比率（分子）の構造'!M$51</f>
        <v>5665</v>
      </c>
    </row>
    <row r="57" spans="1:16" x14ac:dyDescent="0.15">
      <c r="A57" s="135" t="s">
        <v>34</v>
      </c>
      <c r="B57" s="135"/>
      <c r="C57" s="135"/>
      <c r="D57" s="135">
        <f>'将来負担比率（分子）の構造'!I$50</f>
        <v>75</v>
      </c>
      <c r="E57" s="135"/>
      <c r="F57" s="135"/>
      <c r="G57" s="135">
        <f>'将来負担比率（分子）の構造'!J$50</f>
        <v>56</v>
      </c>
      <c r="H57" s="135"/>
      <c r="I57" s="135"/>
      <c r="J57" s="135">
        <f>'将来負担比率（分子）の構造'!K$50</f>
        <v>34</v>
      </c>
      <c r="K57" s="135"/>
      <c r="L57" s="135"/>
      <c r="M57" s="135">
        <f>'将来負担比率（分子）の構造'!L$50</f>
        <v>11</v>
      </c>
      <c r="N57" s="135"/>
      <c r="O57" s="135"/>
      <c r="P57" s="135">
        <f>'将来負担比率（分子）の構造'!M$50</f>
        <v>3</v>
      </c>
    </row>
    <row r="58" spans="1:16" x14ac:dyDescent="0.15">
      <c r="A58" s="135" t="s">
        <v>33</v>
      </c>
      <c r="B58" s="135"/>
      <c r="C58" s="135"/>
      <c r="D58" s="135">
        <f>'将来負担比率（分子）の構造'!I$49</f>
        <v>1831</v>
      </c>
      <c r="E58" s="135"/>
      <c r="F58" s="135"/>
      <c r="G58" s="135">
        <f>'将来負担比率（分子）の構造'!J$49</f>
        <v>1996</v>
      </c>
      <c r="H58" s="135"/>
      <c r="I58" s="135"/>
      <c r="J58" s="135">
        <f>'将来負担比率（分子）の構造'!K$49</f>
        <v>2209</v>
      </c>
      <c r="K58" s="135"/>
      <c r="L58" s="135"/>
      <c r="M58" s="135">
        <f>'将来負担比率（分子）の構造'!L$49</f>
        <v>1988</v>
      </c>
      <c r="N58" s="135"/>
      <c r="O58" s="135"/>
      <c r="P58" s="135">
        <f>'将来負担比率（分子）の構造'!M$49</f>
        <v>2285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784</v>
      </c>
      <c r="C62" s="135"/>
      <c r="D62" s="135"/>
      <c r="E62" s="135">
        <f>'将来負担比率（分子）の構造'!J$45</f>
        <v>889</v>
      </c>
      <c r="F62" s="135"/>
      <c r="G62" s="135"/>
      <c r="H62" s="135">
        <f>'将来負担比率（分子）の構造'!K$45</f>
        <v>813</v>
      </c>
      <c r="I62" s="135"/>
      <c r="J62" s="135"/>
      <c r="K62" s="135">
        <f>'将来負担比率（分子）の構造'!L$45</f>
        <v>745</v>
      </c>
      <c r="L62" s="135"/>
      <c r="M62" s="135"/>
      <c r="N62" s="135">
        <f>'将来負担比率（分子）の構造'!M$45</f>
        <v>660</v>
      </c>
      <c r="O62" s="135"/>
      <c r="P62" s="135"/>
    </row>
    <row r="63" spans="1:16" x14ac:dyDescent="0.15">
      <c r="A63" s="135" t="s">
        <v>27</v>
      </c>
      <c r="B63" s="135">
        <f>'将来負担比率（分子）の構造'!I$44</f>
        <v>61</v>
      </c>
      <c r="C63" s="135"/>
      <c r="D63" s="135"/>
      <c r="E63" s="135">
        <f>'将来負担比率（分子）の構造'!J$44</f>
        <v>50</v>
      </c>
      <c r="F63" s="135"/>
      <c r="G63" s="135"/>
      <c r="H63" s="135">
        <f>'将来負担比率（分子）の構造'!K$44</f>
        <v>67</v>
      </c>
      <c r="I63" s="135"/>
      <c r="J63" s="135"/>
      <c r="K63" s="135">
        <f>'将来負担比率（分子）の構造'!L$44</f>
        <v>103</v>
      </c>
      <c r="L63" s="135"/>
      <c r="M63" s="135"/>
      <c r="N63" s="135">
        <f>'将来負担比率（分子）の構造'!M$44</f>
        <v>93</v>
      </c>
      <c r="O63" s="135"/>
      <c r="P63" s="135"/>
    </row>
    <row r="64" spans="1:16" x14ac:dyDescent="0.15">
      <c r="A64" s="135" t="s">
        <v>26</v>
      </c>
      <c r="B64" s="135">
        <f>'将来負担比率（分子）の構造'!I$43</f>
        <v>2089</v>
      </c>
      <c r="C64" s="135"/>
      <c r="D64" s="135"/>
      <c r="E64" s="135">
        <f>'将来負担比率（分子）の構造'!J$43</f>
        <v>1945</v>
      </c>
      <c r="F64" s="135"/>
      <c r="G64" s="135"/>
      <c r="H64" s="135">
        <f>'将来負担比率（分子）の構造'!K$43</f>
        <v>1839</v>
      </c>
      <c r="I64" s="135"/>
      <c r="J64" s="135"/>
      <c r="K64" s="135">
        <f>'将来負担比率（分子）の構造'!L$43</f>
        <v>1707</v>
      </c>
      <c r="L64" s="135"/>
      <c r="M64" s="135"/>
      <c r="N64" s="135">
        <f>'将来負担比率（分子）の構造'!M$43</f>
        <v>1688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3946</v>
      </c>
      <c r="C66" s="135"/>
      <c r="D66" s="135"/>
      <c r="E66" s="135">
        <f>'将来負担比率（分子）の構造'!J$41</f>
        <v>4151</v>
      </c>
      <c r="F66" s="135"/>
      <c r="G66" s="135"/>
      <c r="H66" s="135">
        <f>'将来負担比率（分子）の構造'!K$41</f>
        <v>4081</v>
      </c>
      <c r="I66" s="135"/>
      <c r="J66" s="135"/>
      <c r="K66" s="135">
        <f>'将来負担比率（分子）の構造'!L$41</f>
        <v>4106</v>
      </c>
      <c r="L66" s="135"/>
      <c r="M66" s="135"/>
      <c r="N66" s="135">
        <f>'将来負担比率（分子）の構造'!M$41</f>
        <v>5210</v>
      </c>
      <c r="O66" s="135"/>
      <c r="P66" s="135"/>
    </row>
    <row r="67" spans="1:16" x14ac:dyDescent="0.15">
      <c r="A67" s="135" t="s">
        <v>61</v>
      </c>
      <c r="B67" s="135" t="e">
        <f>NA()</f>
        <v>#N/A</v>
      </c>
      <c r="C67" s="135">
        <f>IF(ISNUMBER('将来負担比率（分子）の構造'!I$52), IF('将来負担比率（分子）の構造'!I$52 &lt; 0, 0, '将来負担比率（分子）の構造'!I$52), NA())</f>
        <v>208</v>
      </c>
      <c r="D67" s="135" t="e">
        <f>NA()</f>
        <v>#N/A</v>
      </c>
      <c r="E67" s="135" t="e">
        <f>NA()</f>
        <v>#N/A</v>
      </c>
      <c r="F67" s="135">
        <f>IF(ISNUMBER('将来負担比率（分子）の構造'!J$52), IF('将来負担比率（分子）の構造'!J$52 &lt; 0, 0, '将来負担比率（分子）の構造'!J$52), NA())</f>
        <v>192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uchida-hideki</cp:lastModifiedBy>
  <cp:lastPrinted>2017-03-13T11:54:21Z</cp:lastPrinted>
  <dcterms:created xsi:type="dcterms:W3CDTF">2017-02-15T21:17:54Z</dcterms:created>
  <dcterms:modified xsi:type="dcterms:W3CDTF">2017-04-12T06:07:35Z</dcterms:modified>
  <cp:category/>
</cp:coreProperties>
</file>