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職員共有FS\財政課\財政室\決算統計\財政状況資料集（比較分析表）\R06決算\01-１回目\"/>
    </mc:Choice>
  </mc:AlternateContent>
  <xr:revisionPtr revIDLastSave="0" documentId="13_ncr:1_{DF7D7B8D-53E6-400C-BA84-9C8705D90115}" xr6:coauthVersionLast="47" xr6:coauthVersionMax="47" xr10:uidLastSave="{00000000-0000-0000-0000-000000000000}"/>
  <bookViews>
    <workbookView xWindow="-24120" yWindow="-930" windowWidth="24240" windowHeight="13020" tabRatio="8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2" i="12" l="1"/>
  <c r="Q32"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<sst xmlns="http://schemas.openxmlformats.org/spreadsheetml/2006/main" count="1118" uniqueCount="559">
  <si>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</si>
  <si>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</si>
  <si>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</si>
  <si>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</si>
  <si>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</si>
  <si>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</si>
  <si>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</si>
  <si>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</si>
  <si>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</si>
  <si>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</si>
  <si>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</si>
  <si>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</si>
  <si>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</si>
  <si>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</si>
  <si>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</si>
  <si>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</si>
  <si>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</si>
  <si>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</si>
  <si>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</si>
  <si>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</si>
  <si>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</si>
  <si>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</si>
  <si>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</si>
  <si>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</si>
  <si>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</si>
  <si>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</si>
  <si>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</si>
  <si>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</si>
  <si>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</si>
  <si>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</si>
  <si>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</si>
  <si>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</si>
  <si>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</si>
  <si>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</si>
  <si>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</si>
  <si>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</si>
  <si>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</si>
  <si>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</si>
  <si>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</si>
  <si>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</si>
  <si>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</si>
  <si>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</si>
  <si>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</si>
  <si>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</si>
  <si>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</si>
  <si>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</si>
  <si>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</si>
  <si>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</si>
  <si>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</si>
  <si>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</si>
  <si>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</si>
  <si>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</si>
  <si>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</si>
  <si>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</si>
  <si>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</si>
  <si>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</si>
  <si>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</si>
  <si>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</si>
  <si>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</si>
  <si>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</si>
  <si>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</si>
  <si>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</si>
  <si>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</si>
  <si>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</si>
  <si>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</si>
  <si>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</si>
  <si>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</si>
  <si>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</si>
  <si>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</si>
  <si>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</si>
  <si>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</si>
  <si>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</si>
  <si>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</si>
  <si>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</si>
  <si>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</si>
  <si>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</si>
  <si>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</si>
  <si>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</si>
  <si>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</si>
  <si>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</si>
  <si>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</si>
  <si>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</si>
  <si>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</si>
  <si>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</si>
  <si>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</si>
  <si>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</si>
  <si>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</si>
  <si>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</si>
  <si>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</si>
  <si>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</si>
  <si>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</si>
  <si>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</si>
  <si>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</si>
  <si>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</si>
  <si>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</si>
  <si>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</si>
  <si>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</si>
  <si>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</si>
  <si>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</si>
  <si>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</si>
  <si>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</si>
  <si>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</si>
  <si>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</si>
  <si>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</si>
  <si>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</si>
  <si>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</si>
  <si>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</si>
  <si>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</si>
  <si>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</si>
  <si>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</si>
  <si>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</si>
  <si>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</si>
  <si>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</si>
  <si>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</si>
  <si>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</si>
  <si>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</si>
  <si>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</si>
  <si>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</si>
  <si>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</si>
  <si>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</si>
  <si>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</si>
  <si>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</si>
  <si>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</si>
  <si>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</si>
  <si>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</si>
  <si>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</si>
  <si>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</si>
  <si>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</si>
  <si>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</si>
  <si>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</si>
  <si>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</si>
  <si>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</si>
  <si>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</si>
  <si>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</si>
  <si>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</si>
  <si>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</si>
  <si>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</si>
  <si>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</si>
  <si>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</si>
  <si>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</si>
  <si>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</si>
  <si>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</si>
  <si>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</si>
  <si>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</si>
  <si>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</si>
  <si>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</si>
  <si>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</si>
  <si>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</si>
  <si>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</si>
  <si>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</si>
  <si>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</si>
  <si>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</si>
  <si>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</si>
  <si>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</si>
  <si>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</si>
  <si>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</si>
  <si>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</si>
  <si>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</si>
  <si>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</si>
  <si>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</si>
  <si>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</si>
  <si>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</si>
  <si>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</si>
  <si>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</si>
  <si>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</si>
  <si>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</si>
  <si>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</si>
  <si>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</si>
  <si>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</si>
  <si>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</si>
  <si>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</si>
  <si>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</si>
  <si>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</si>
  <si>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</si>
  <si>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</si>
  <si>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</si>
  <si>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</si>
  <si>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</si>
  <si>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</si>
  <si>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</si>
  <si>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</si>
  <si>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</si>
  <si>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</si>
  <si>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</si>
  <si>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</si>
  <si>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</si>
  <si>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</si>
  <si>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</si>
  <si>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</si>
  <si>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</si>
  <si>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</si>
  <si>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</si>
  <si>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</si>
  <si>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</si>
  <si>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</si>
  <si>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</si>
  <si>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</si>
  <si>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</si>
  <si>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</si>
  <si>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</si>
  <si>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</si>
  <si>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</si>
  <si>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</si>
  <si>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鳥取県三朝町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</si>
  <si>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</si>
  <si>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</si>
  <si>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</si>
  <si>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</si>
  <si>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</si>
  <si>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</si>
  <si>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</si>
  <si>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</si>
  <si>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</si>
  <si>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</si>
  <si>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</si>
  <si>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</si>
  <si>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</si>
  <si>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</si>
  <si>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</si>
  <si>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</si>
  <si>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</si>
  <si>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</si>
  <si>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</si>
  <si>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</si>
  <si>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</si>
  <si>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</si>
  <si>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</si>
  <si>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</si>
  <si>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</si>
  <si>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</si>
  <si>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</si>
  <si>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</si>
  <si>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</si>
  <si>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</si>
  <si>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</si>
  <si>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</si>
  <si>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</si>
  <si>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</si>
  <si>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</si>
  <si>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</si>
  <si>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</si>
  <si>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</si>
  <si>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</si>
  <si>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</si>
  <si>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</si>
  <si>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</si>
  <si>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</si>
  <si>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</si>
  <si>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</si>
  <si>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</si>
  <si>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</si>
  <si>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</si>
  <si>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</si>
  <si>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</si>
  <si>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</si>
  <si>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</si>
  <si>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</si>
  <si>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</si>
  <si>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</si>
  <si>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</si>
  <si>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</si>
  <si>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</si>
  <si>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</si>
  <si>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</si>
  <si>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</si>
  <si>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</si>
  <si>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</si>
  <si>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</si>
  <si>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</si>
  <si>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</si>
  <si>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</si>
  <si>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</si>
  <si>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</si>
  <si>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</si>
  <si>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</si>
  <si>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</si>
  <si>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</si>
  <si>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</si>
  <si>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</si>
  <si>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</si>
  <si>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</si>
  <si>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</si>
  <si>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</si>
  <si>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</si>
  <si>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</si>
  <si>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</si>
  <si>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</si>
  <si>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</si>
  <si>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</si>
  <si>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</si>
  <si>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</si>
  <si>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</si>
  <si>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</si>
  <si>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</si>
  <si>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</si>
  <si>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</si>
  <si>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</si>
  <si>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</si>
  <si>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</si>
  <si>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</si>
  <si>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</si>
  <si>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</si>
  <si>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</si>
  <si>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</si>
  <si>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</si>
  <si>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</si>
  <si>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</si>
  <si>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</si>
  <si>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</si>
  <si>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</si>
  <si>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</si>
  <si>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</si>
  <si>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</si>
  <si>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</si>
  <si>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</si>
  <si>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</si>
  <si>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</si>
  <si>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</si>
  <si>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</si>
  <si>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</si>
  <si>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</si>
  <si>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</si>
  <si>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</si>
  <si>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</si>
  <si>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</si>
  <si>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</si>
  <si>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</si>
  <si>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</si>
  <si>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</si>
  <si>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</si>
  <si>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</si>
  <si>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</si>
  <si>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</si>
  <si>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</si>
  <si>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</si>
  <si>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</si>
  <si>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</si>
  <si>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</si>
  <si>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</si>
  <si>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</si>
  <si>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</si>
  <si>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</si>
  <si>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</si>
  <si>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</si>
  <si>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</si>
  <si>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</si>
  <si>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</si>
  <si>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</si>
  <si>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</si>
  <si>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</si>
  <si>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</si>
  <si>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</si>
  <si>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</si>
  <si>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鳥取県三朝町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</si>
  <si>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</si>
  <si>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</si>
  <si>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</si>
  <si>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</si>
  <si>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</si>
  <si>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</si>
  <si>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</si>
  <si>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</si>
  <si>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</si>
  <si>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</si>
  <si>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</si>
  <si>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</si>
  <si>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</si>
  <si>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</si>
  <si>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</si>
  <si>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</si>
  <si>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</si>
  <si>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</si>
  <si>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</si>
  <si>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</si>
  <si>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</si>
  <si>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</si>
  <si>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</si>
  <si>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</si>
  <si>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</si>
  <si>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</si>
  <si>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</si>
  <si>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</si>
  <si>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</si>
  <si>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</si>
  <si>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</si>
  <si>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</si>
  <si>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</si>
  <si>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</si>
  <si>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</si>
  <si>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</si>
  <si>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</si>
  <si>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</si>
  <si>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</si>
  <si>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</si>
  <si>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</si>
  <si>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</si>
  <si>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</si>
  <si>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</si>
  <si>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</si>
  <si>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</si>
  <si>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</si>
  <si>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</si>
  <si>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</si>
  <si>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</si>
  <si>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</si>
  <si>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</si>
  <si>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</si>
  <si>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</si>
  <si>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</si>
  <si>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</si>
  <si>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</si>
  <si>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</si>
  <si>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</si>
  <si>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</si>
  <si>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</si>
  <si>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</si>
  <si>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</si>
  <si>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</si>
  <si>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</si>
  <si>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</si>
  <si>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</si>
  <si>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</si>
  <si>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</si>
  <si>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</si>
  <si>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</si>
  <si>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</si>
  <si>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</si>
  <si>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</si>
  <si>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</si>
  <si>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</si>
  <si>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</si>
  <si>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</si>
  <si>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</si>
  <si>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</si>
  <si>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</si>
  <si>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</si>
  <si>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</si>
  <si>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</si>
  <si>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</si>
  <si>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</si>
  <si>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</si>
  <si>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</si>
  <si>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</si>
  <si>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</si>
  <si>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</si>
  <si>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</si>
  <si>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</si>
  <si>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</si>
  <si>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</si>
  <si>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</si>
  <si>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</si>
  <si>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</si>
  <si>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</si>
  <si>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</si>
  <si>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</si>
  <si>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</si>
  <si>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</si>
  <si>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</si>
  <si>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</si>
  <si>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</si>
  <si>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</si>
  <si>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</si>
  <si>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</si>
  <si>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</si>
  <si>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</si>
  <si>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</si>
  <si>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</si>
  <si>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</si>
  <si>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</si>
  <si>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</si>
  <si>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</si>
  <si>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</si>
  <si>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</si>
  <si>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</si>
  <si>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</si>
  <si>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</si>
  <si>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</si>
  <si>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</si>
  <si>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</si>
  <si>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</si>
  <si>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</si>
  <si>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</si>
  <si>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</si>
  <si>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</si>
  <si>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</si>
  <si>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</si>
  <si>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</si>
  <si>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</si>
  <si>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</si>
  <si>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</si>
  <si>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</si>
  <si>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</si>
  <si>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</si>
  <si>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</si>
  <si>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</si>
  <si>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</si>
  <si>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</si>
  <si>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</si>
  <si>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</si>
  <si>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</si>
  <si>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</si>
  <si>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</si>
  <si>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</si>
  <si>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</si>
  <si>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</si>
  <si>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</si>
  <si>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</si>
  <si>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</si>
  <si>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</si>
  <si>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</si>
  <si>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</si>
  <si>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</si>
  <si>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</si>
  <si>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</si>
  <si>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</si>
  <si>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</si>
  <si>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</si>
  <si>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</si>
  <si>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</si>
  <si>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</si>
  <si>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</si>
  <si>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</si>
  <si>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</si>
  <si>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</si>
  <si>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</si>
  <si>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</si>
  <si>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</si>
  <si>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</si>
  <si>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</si>
  <si>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</si>
  <si>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</si>
  <si>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2.26</t>
  </si>
  <si>
    <t>水道事業会計</t>
  </si>
  <si>
    <t>下水道事業会計</t>
  </si>
  <si>
    <t>一般会計</t>
  </si>
  <si>
    <t>介護保険事業特別会計</t>
  </si>
  <si>
    <t>国民健康保険事業特別会計</t>
  </si>
  <si>
    <t>後期高齢者医療事業特別会計</t>
  </si>
  <si>
    <t>温泉配湯事業特別会計</t>
  </si>
  <si>
    <t>その他会計（赤字）</t>
  </si>
  <si>
    <t>その他会計（黒字）</t>
  </si>
  <si>
    <t>R02</t>
    <phoneticPr fontId="5"/>
  </si>
  <si>
    <t>R03</t>
    <phoneticPr fontId="5"/>
  </si>
  <si>
    <t>R04</t>
    <phoneticPr fontId="5"/>
  </si>
  <si>
    <t>R05</t>
    <phoneticPr fontId="5"/>
  </si>
  <si>
    <t>R06</t>
    <phoneticPr fontId="5"/>
  </si>
  <si>
    <t>-</t>
    <phoneticPr fontId="2"/>
  </si>
  <si>
    <t>鳥取県町村総合事務組合</t>
    <rPh sb="0" eb="3">
      <t>トットリケン</t>
    </rPh>
    <rPh sb="3" eb="5">
      <t>チョウソン</t>
    </rPh>
    <rPh sb="5" eb="7">
      <t>ソウゴウ</t>
    </rPh>
    <rPh sb="7" eb="9">
      <t>ジム</t>
    </rPh>
    <rPh sb="9" eb="11">
      <t>クミアイ</t>
    </rPh>
    <phoneticPr fontId="2"/>
  </si>
  <si>
    <t>鳥取中部ふるさと広域連合（一般会計）</t>
    <rPh sb="0" eb="2">
      <t>トットリ</t>
    </rPh>
    <rPh sb="2" eb="4">
      <t>チュウブ</t>
    </rPh>
    <rPh sb="8" eb="10">
      <t>コウイキ</t>
    </rPh>
    <rPh sb="10" eb="12">
      <t>レンゴウ</t>
    </rPh>
    <rPh sb="13" eb="15">
      <t>イッパン</t>
    </rPh>
    <rPh sb="15" eb="17">
      <t>カイケイ</t>
    </rPh>
    <phoneticPr fontId="2"/>
  </si>
  <si>
    <t>鳥取中部ふるさと広域連合（中部ふるさと市町村圏振興事業特別会計）</t>
    <rPh sb="0" eb="2">
      <t>トットリ</t>
    </rPh>
    <rPh sb="2" eb="4">
      <t>チュウブ</t>
    </rPh>
    <rPh sb="8" eb="10">
      <t>コウイキ</t>
    </rPh>
    <rPh sb="10" eb="12">
      <t>レンゴウ</t>
    </rPh>
    <rPh sb="13" eb="15">
      <t>チュウブ</t>
    </rPh>
    <rPh sb="19" eb="22">
      <t>シチョウソン</t>
    </rPh>
    <rPh sb="22" eb="23">
      <t>ケン</t>
    </rPh>
    <rPh sb="23" eb="25">
      <t>シンコウ</t>
    </rPh>
    <rPh sb="25" eb="27">
      <t>ジギョウ</t>
    </rPh>
    <rPh sb="27" eb="29">
      <t>トクベツ</t>
    </rPh>
    <rPh sb="29" eb="31">
      <t>カイケイ</t>
    </rPh>
    <phoneticPr fontId="2"/>
  </si>
  <si>
    <t>鳥取中部ふるさと広域連合（交通災害共済事業特別会計）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2"/>
  </si>
  <si>
    <t>鳥取県広域高齢者医療広域連合（一般会計）</t>
    <rPh sb="0" eb="3">
      <t>トットリケン</t>
    </rPh>
    <rPh sb="3" eb="5">
      <t>コウイキ</t>
    </rPh>
    <rPh sb="5" eb="8">
      <t>コウレイシャ</t>
    </rPh>
    <rPh sb="8" eb="10">
      <t>イリョウ</t>
    </rPh>
    <rPh sb="10" eb="12">
      <t>コウイキ</t>
    </rPh>
    <rPh sb="12" eb="14">
      <t>レンゴウ</t>
    </rPh>
    <rPh sb="15" eb="17">
      <t>イッパン</t>
    </rPh>
    <rPh sb="17" eb="19">
      <t>カイケイ</t>
    </rPh>
    <phoneticPr fontId="2"/>
  </si>
  <si>
    <t>鳥取県広域高齢者医療広域連合（後期高齢者医療特別会計）</t>
    <rPh sb="0" eb="3">
      <t>トットリケン</t>
    </rPh>
    <rPh sb="3" eb="5">
      <t>コウイキ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</si>
  <si>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グリーンサービス</t>
    <phoneticPr fontId="2"/>
  </si>
  <si>
    <t>公共施設営繕基金</t>
    <rPh sb="0" eb="2">
      <t>コウキョウ</t>
    </rPh>
    <rPh sb="2" eb="4">
      <t>シセツ</t>
    </rPh>
    <rPh sb="4" eb="6">
      <t>エイゼン</t>
    </rPh>
    <rPh sb="6" eb="8">
      <t>キキン</t>
    </rPh>
    <phoneticPr fontId="5"/>
  </si>
  <si>
    <t>ふるさと応援基金</t>
    <rPh sb="4" eb="6">
      <t>オウエン</t>
    </rPh>
    <rPh sb="6" eb="8">
      <t>キキン</t>
    </rPh>
    <phoneticPr fontId="5"/>
  </si>
  <si>
    <t>社会福祉基金</t>
    <rPh sb="0" eb="2">
      <t>シャカイ</t>
    </rPh>
    <rPh sb="2" eb="4">
      <t>フクシ</t>
    </rPh>
    <rPh sb="4" eb="6">
      <t>キキン</t>
    </rPh>
    <phoneticPr fontId="5"/>
  </si>
  <si>
    <t>電源立地地域対策交付金基金</t>
    <rPh sb="0" eb="2">
      <t>デンゲン</t>
    </rPh>
    <rPh sb="2" eb="4">
      <t>リッチ</t>
    </rPh>
    <rPh sb="4" eb="6">
      <t>チイキ</t>
    </rPh>
    <rPh sb="6" eb="8">
      <t>タイサク</t>
    </rPh>
    <rPh sb="8" eb="11">
      <t>コウフキン</t>
    </rPh>
    <rPh sb="11" eb="13">
      <t>キキン</t>
    </rPh>
    <phoneticPr fontId="5"/>
  </si>
  <si>
    <t>観光振興基金</t>
    <rPh sb="0" eb="2">
      <t>カンコウ</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</si>
</sst>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6EC1-4AEA-B8A4-DDDBF4BC0B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193238</c:v>
                </c:pt>
                <c:pt idx="1">
                  <c:v>115649</c:v>
                </c:pt>
                <c:pt idx="2">
                  <c:v>254301</c:v>
                </c:pt>
                <c:pt idx="3">
                  <c:v>234092</c:v>
                </c:pt>
                <c:pt idx="4">
                  <c:v>189955</c:v>
                </c:pt>
              </c:numCache>
            </c:numRef>
          </c:val>
          <c:smooth val="0"/>
          <c:extLst>
            <c:ext xmlns:c16="http://schemas.microsoft.com/office/drawing/2014/chart" uri="{C3380CC4-5D6E-409C-BE32-E72D297353CC}">
              <c16:uniqueId val="{00000001-6EC1-4AEA-B8A4-DDDBF4BC0B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c:v>
                </c:pt>
                <c:pt idx="1">
                  <c:v>1.6</c:v>
                </c:pt>
                <c:pt idx="2">
                  <c:v>3.4</c:v>
                </c:pt>
                <c:pt idx="3">
                  <c:v>5.19</c:v>
                </c:pt>
                <c:pt idx="4">
                  <c:v>5.72</c:v>
                </c:pt>
              </c:numCache>
            </c:numRef>
          </c:val>
          <c:extLst>
            <c:ext xmlns:c16="http://schemas.microsoft.com/office/drawing/2014/chart" uri="{C3380CC4-5D6E-409C-BE32-E72D297353CC}">
              <c16:uniqueId val="{00000000-F699-4CE9-8926-F22253DC9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c:v>
                </c:pt>
                <c:pt idx="1">
                  <c:v>25.57</c:v>
                </c:pt>
                <c:pt idx="2">
                  <c:v>28.31</c:v>
                </c:pt>
                <c:pt idx="3">
                  <c:v>28.1</c:v>
                </c:pt>
                <c:pt idx="4">
                  <c:v>27.52</c:v>
                </c:pt>
              </c:numCache>
            </c:numRef>
          </c:val>
          <c:extLst>
            <c:ext xmlns:c16="http://schemas.microsoft.com/office/drawing/2014/chart" uri="{C3380CC4-5D6E-409C-BE32-E72D297353CC}">
              <c16:uniqueId val="{00000001-F699-4CE9-8926-F22253DC9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-2.2599999999999998</c:v>
                </c:pt>
                <c:pt idx="2">
                  <c:v>3.6</c:v>
                </c:pt>
                <c:pt idx="3">
                  <c:v>1.85</c:v>
                </c:pt>
                <c:pt idx="4">
                  <c:v>0.67</c:v>
                </c:pt>
              </c:numCache>
            </c:numRef>
          </c:val>
          <c:smooth val="0"/>
          <c:extLst>
            <c:ext xmlns:c16="http://schemas.microsoft.com/office/drawing/2014/chart" uri="{C3380CC4-5D6E-409C-BE32-E72D297353CC}">
              <c16:uniqueId val="{00000002-F699-4CE9-8926-F22253DC9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0.68</c:v>
                </c:pt>
                <c:pt idx="2">
                  <c:v>#N/A</c:v>
                </c:pt>
                <c:pt idx="3">
                  <c:v>0.54</c:v>
                </c:pt>
                <c:pt idx="4">
                  <c:v>#N/A</c:v>
                </c:pt>
                <c:pt idx="5">
                  <c:v>1.1200000000000001</c:v>
                </c:pt>
                <c:pt idx="6">
                  <c:v>#N/A</c:v>
                </c:pt>
                <c:pt idx="7">
                  <c:v>4.96</c:v>
                </c:pt>
                <c:pt idx="8">
                  <c:v>0</c:v>
                </c:pt>
                <c:pt idx="9">
                  <c:v>0</c:v>
                </c:pt>
              </c:numCache>
            </c:numRef>
          </c:val>
          <c:extLst>
            <c:ext xmlns:c16="http://schemas.microsoft.com/office/drawing/2014/chart" uri="{C3380CC4-5D6E-409C-BE32-E72D297353CC}">
              <c16:uniqueId val="{00000000-2695-43FF-B8D5-0F8F84732D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95-43FF-B8D5-0F8F84732D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95-43FF-B8D5-0F8F84732D0F}"/>
            </c:ext>
          </c:extLst>
        </c:ser>
        <c:ser>
          <c:idx val="3"/>
          <c:order val="3"/>
          <c:tx>
            <c:strRef>
              <c:f>データシート!$A$30</c:f>
              <c:strCache>
                <c:ptCount val="1"/>
                <c:pt idx="0">
                  <c:v>温泉配湯事業特別会計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3-2695-43FF-B8D5-0F8F84732D0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0.09</c:v>
                </c:pt>
                <c:pt idx="6">
                  <c:v>#N/A</c:v>
                </c:pt>
                <c:pt idx="7">
                  <c:v>0.09</c:v>
                </c:pt>
                <c:pt idx="8">
                  <c:v>#N/A</c:v>
                </c:pt>
                <c:pt idx="9">
                  <c:v>0.06</c:v>
                </c:pt>
              </c:numCache>
            </c:numRef>
          </c:val>
          <c:extLst>
            <c:ext xmlns:c16="http://schemas.microsoft.com/office/drawing/2014/chart" uri="{C3380CC4-5D6E-409C-BE32-E72D297353CC}">
              <c16:uniqueId val="{00000004-2695-43FF-B8D5-0F8F84732D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0.26</c:v>
                </c:pt>
                <c:pt idx="4">
                  <c:v>#N/A</c:v>
                </c:pt>
                <c:pt idx="5">
                  <c:v>0.45</c:v>
                </c:pt>
                <c:pt idx="6">
                  <c:v>#N/A</c:v>
                </c:pt>
                <c:pt idx="7">
                  <c:v>0.11</c:v>
                </c:pt>
                <c:pt idx="8">
                  <c:v>#N/A</c:v>
                </c:pt>
                <c:pt idx="9">
                  <c:v>0.3</c:v>
                </c:pt>
              </c:numCache>
            </c:numRef>
          </c:val>
          <c:extLst>
            <c:ext xmlns:c16="http://schemas.microsoft.com/office/drawing/2014/chart" uri="{C3380CC4-5D6E-409C-BE32-E72D297353CC}">
              <c16:uniqueId val="{00000005-2695-43FF-B8D5-0F8F84732D0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1.82</c:v>
                </c:pt>
                <c:pt idx="2">
                  <c:v>#N/A</c:v>
                </c:pt>
                <c:pt idx="3">
                  <c:v>3.72</c:v>
                </c:pt>
                <c:pt idx="4">
                  <c:v>#N/A</c:v>
                </c:pt>
                <c:pt idx="5">
                  <c:v>4.83</c:v>
                </c:pt>
                <c:pt idx="6">
                  <c:v>#N/A</c:v>
                </c:pt>
                <c:pt idx="7">
                  <c:v>4.17</c:v>
                </c:pt>
                <c:pt idx="8">
                  <c:v>#N/A</c:v>
                </c:pt>
                <c:pt idx="9">
                  <c:v>1.76</c:v>
                </c:pt>
              </c:numCache>
            </c:numRef>
          </c:val>
          <c:extLst>
            <c:ext xmlns:c16="http://schemas.microsoft.com/office/drawing/2014/chart" uri="{C3380CC4-5D6E-409C-BE32-E72D297353CC}">
              <c16:uniqueId val="{00000006-2695-43FF-B8D5-0F8F84732D0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c:v>
                </c:pt>
                <c:pt idx="2">
                  <c:v>#N/A</c:v>
                </c:pt>
                <c:pt idx="3">
                  <c:v>1.6</c:v>
                </c:pt>
                <c:pt idx="4">
                  <c:v>#N/A</c:v>
                </c:pt>
                <c:pt idx="5">
                  <c:v>3.4</c:v>
                </c:pt>
                <c:pt idx="6">
                  <c:v>#N/A</c:v>
                </c:pt>
                <c:pt idx="7">
                  <c:v>5.18</c:v>
                </c:pt>
                <c:pt idx="8">
                  <c:v>#N/A</c:v>
                </c:pt>
                <c:pt idx="9">
                  <c:v>5.71</c:v>
                </c:pt>
              </c:numCache>
            </c:numRef>
          </c:val>
          <c:extLst>
            <c:ext xmlns:c16="http://schemas.microsoft.com/office/drawing/2014/chart" uri="{C3380CC4-5D6E-409C-BE32-E72D297353CC}">
              <c16:uniqueId val="{00000007-2695-43FF-B8D5-0F8F84732D0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6.92</c:v>
                </c:pt>
              </c:numCache>
            </c:numRef>
          </c:val>
          <c:extLst>
            <c:ext xmlns:c16="http://schemas.microsoft.com/office/drawing/2014/chart" uri="{C3380CC4-5D6E-409C-BE32-E72D297353CC}">
              <c16:uniqueId val="{00000008-2695-43FF-B8D5-0F8F84732D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10.71</c:v>
                </c:pt>
                <c:pt idx="2">
                  <c:v>#N/A</c:v>
                </c:pt>
                <c:pt idx="3">
                  <c:v>11.16</c:v>
                </c:pt>
                <c:pt idx="4">
                  <c:v>#N/A</c:v>
                </c:pt>
                <c:pt idx="5">
                  <c:v>12.28</c:v>
                </c:pt>
                <c:pt idx="6">
                  <c:v>#N/A</c:v>
                </c:pt>
                <c:pt idx="7">
                  <c:v>13.97</c:v>
                </c:pt>
                <c:pt idx="8">
                  <c:v>#N/A</c:v>
                </c:pt>
                <c:pt idx="9">
                  <c:v>15.72</c:v>
                </c:pt>
              </c:numCache>
            </c:numRef>
          </c:val>
          <c:extLst>
            <c:ext xmlns:c16="http://schemas.microsoft.com/office/drawing/2014/chart" uri="{C3380CC4-5D6E-409C-BE32-E72D297353CC}">
              <c16:uniqueId val="{00000009-2695-43FF-B8D5-0F8F84732D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509</c:v>
                </c:pt>
                <c:pt idx="5">
                  <c:v>516</c:v>
                </c:pt>
                <c:pt idx="8">
                  <c:v>517</c:v>
                </c:pt>
                <c:pt idx="11">
                  <c:v>537</c:v>
                </c:pt>
                <c:pt idx="14">
                  <c:v>560</c:v>
                </c:pt>
              </c:numCache>
            </c:numRef>
          </c:val>
          <c:extLst>
            <c:ext xmlns:c16="http://schemas.microsoft.com/office/drawing/2014/chart" uri="{C3380CC4-5D6E-409C-BE32-E72D297353CC}">
              <c16:uniqueId val="{00000000-4AB1-45EF-BA1E-01CF6B6B8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4AB1-45EF-BA1E-01CF6B6B8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B1-45EF-BA1E-01CF6B6B8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17</c:v>
                </c:pt>
                <c:pt idx="6">
                  <c:v>19</c:v>
                </c:pt>
                <c:pt idx="9">
                  <c:v>20</c:v>
                </c:pt>
                <c:pt idx="12">
                  <c:v>14</c:v>
                </c:pt>
              </c:numCache>
            </c:numRef>
          </c:val>
          <c:extLst>
            <c:ext xmlns:c16="http://schemas.microsoft.com/office/drawing/2014/chart" uri="{C3380CC4-5D6E-409C-BE32-E72D297353CC}">
              <c16:uniqueId val="{00000003-4AB1-45EF-BA1E-01CF6B6B8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c:v>
                </c:pt>
                <c:pt idx="3">
                  <c:v>187</c:v>
                </c:pt>
                <c:pt idx="6">
                  <c:v>183</c:v>
                </c:pt>
                <c:pt idx="9">
                  <c:v>188</c:v>
                </c:pt>
                <c:pt idx="12">
                  <c:v>70</c:v>
                </c:pt>
              </c:numCache>
            </c:numRef>
          </c:val>
          <c:extLst>
            <c:ext xmlns:c16="http://schemas.microsoft.com/office/drawing/2014/chart" uri="{C3380CC4-5D6E-409C-BE32-E72D297353CC}">
              <c16:uniqueId val="{00000004-4AB1-45EF-BA1E-01CF6B6B8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B1-45EF-BA1E-01CF6B6B8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B1-45EF-BA1E-01CF6B6B8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496</c:v>
                </c:pt>
                <c:pt idx="3">
                  <c:v>533</c:v>
                </c:pt>
                <c:pt idx="6">
                  <c:v>538</c:v>
                </c:pt>
                <c:pt idx="9">
                  <c:v>583</c:v>
                </c:pt>
                <c:pt idx="12">
                  <c:v>640</c:v>
                </c:pt>
              </c:numCache>
            </c:numRef>
          </c:val>
          <c:extLst>
            <c:ext xmlns:c16="http://schemas.microsoft.com/office/drawing/2014/chart" uri="{C3380CC4-5D6E-409C-BE32-E72D297353CC}">
              <c16:uniqueId val="{00000007-4AB1-45EF-BA1E-01CF6B6B8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193</c:v>
                </c:pt>
                <c:pt idx="2">
                  <c:v>#N/A</c:v>
                </c:pt>
                <c:pt idx="3">
                  <c:v>#N/A</c:v>
                </c:pt>
                <c:pt idx="4">
                  <c:v>221</c:v>
                </c:pt>
                <c:pt idx="5">
                  <c:v>#N/A</c:v>
                </c:pt>
                <c:pt idx="6">
                  <c:v>#N/A</c:v>
                </c:pt>
                <c:pt idx="7">
                  <c:v>224</c:v>
                </c:pt>
                <c:pt idx="8">
                  <c:v>#N/A</c:v>
                </c:pt>
                <c:pt idx="9">
                  <c:v>#N/A</c:v>
                </c:pt>
                <c:pt idx="10">
                  <c:v>254</c:v>
                </c:pt>
                <c:pt idx="11">
                  <c:v>#N/A</c:v>
                </c:pt>
                <c:pt idx="12">
                  <c:v>#N/A</c:v>
                </c:pt>
                <c:pt idx="13">
                  <c:v>164</c:v>
                </c:pt>
                <c:pt idx="14">
                  <c:v>#N/A</c:v>
                </c:pt>
              </c:numCache>
            </c:numRef>
          </c:val>
          <c:smooth val="0"/>
          <c:extLst>
            <c:ext xmlns:c16="http://schemas.microsoft.com/office/drawing/2014/chart" uri="{C3380CC4-5D6E-409C-BE32-E72D297353CC}">
              <c16:uniqueId val="{00000008-4AB1-45EF-BA1E-01CF6B6B8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5586</c:v>
                </c:pt>
                <c:pt idx="5">
                  <c:v>5573</c:v>
                </c:pt>
                <c:pt idx="8">
                  <c:v>6006</c:v>
                </c:pt>
                <c:pt idx="11">
                  <c:v>6267</c:v>
                </c:pt>
                <c:pt idx="14">
                  <c:v>6268</c:v>
                </c:pt>
              </c:numCache>
            </c:numRef>
          </c:val>
          <c:extLst>
            <c:ext xmlns:c16="http://schemas.microsoft.com/office/drawing/2014/chart" uri="{C3380CC4-5D6E-409C-BE32-E72D297353CC}">
              <c16:uniqueId val="{00000000-0419-494C-ADA9-3E06C161E3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c:v>
                </c:pt>
                <c:pt idx="5">
                  <c:v>55</c:v>
                </c:pt>
                <c:pt idx="8">
                  <c:v>55</c:v>
                </c:pt>
                <c:pt idx="11">
                  <c:v>55</c:v>
                </c:pt>
                <c:pt idx="14">
                  <c:v>52</c:v>
                </c:pt>
              </c:numCache>
            </c:numRef>
          </c:val>
          <c:extLst>
            <c:ext xmlns:c16="http://schemas.microsoft.com/office/drawing/2014/chart" uri="{C3380CC4-5D6E-409C-BE32-E72D297353CC}">
              <c16:uniqueId val="{00000001-0419-494C-ADA9-3E06C161E3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2608</c:v>
                </c:pt>
                <c:pt idx="5">
                  <c:v>2887</c:v>
                </c:pt>
                <c:pt idx="8">
                  <c:v>3255</c:v>
                </c:pt>
                <c:pt idx="11">
                  <c:v>3755</c:v>
                </c:pt>
                <c:pt idx="14">
                  <c:v>4028</c:v>
                </c:pt>
              </c:numCache>
            </c:numRef>
          </c:val>
          <c:extLst>
            <c:ext xmlns:c16="http://schemas.microsoft.com/office/drawing/2014/chart" uri="{C3380CC4-5D6E-409C-BE32-E72D297353CC}">
              <c16:uniqueId val="{00000002-0419-494C-ADA9-3E06C161E3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19-494C-ADA9-3E06C161E3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19-494C-ADA9-3E06C161E3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19-494C-ADA9-3E06C161E3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577</c:v>
                </c:pt>
                <c:pt idx="3">
                  <c:v>564</c:v>
                </c:pt>
                <c:pt idx="6">
                  <c:v>579</c:v>
                </c:pt>
                <c:pt idx="9">
                  <c:v>571</c:v>
                </c:pt>
                <c:pt idx="12">
                  <c:v>643</c:v>
                </c:pt>
              </c:numCache>
            </c:numRef>
          </c:val>
          <c:extLst>
            <c:ext xmlns:c16="http://schemas.microsoft.com/office/drawing/2014/chart" uri="{C3380CC4-5D6E-409C-BE32-E72D297353CC}">
              <c16:uniqueId val="{00000006-0419-494C-ADA9-3E06C161E3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146</c:v>
                </c:pt>
                <c:pt idx="3">
                  <c:v>149</c:v>
                </c:pt>
                <c:pt idx="6">
                  <c:v>131</c:v>
                </c:pt>
                <c:pt idx="9">
                  <c:v>114</c:v>
                </c:pt>
                <c:pt idx="12">
                  <c:v>111</c:v>
                </c:pt>
              </c:numCache>
            </c:numRef>
          </c:val>
          <c:extLst>
            <c:ext xmlns:c16="http://schemas.microsoft.com/office/drawing/2014/chart" uri="{C3380CC4-5D6E-409C-BE32-E72D297353CC}">
              <c16:uniqueId val="{00000007-0419-494C-ADA9-3E06C161E3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1320</c:v>
                </c:pt>
                <c:pt idx="3">
                  <c:v>1237</c:v>
                </c:pt>
                <c:pt idx="6">
                  <c:v>1138</c:v>
                </c:pt>
                <c:pt idx="9">
                  <c:v>1285</c:v>
                </c:pt>
                <c:pt idx="12">
                  <c:v>1013</c:v>
                </c:pt>
              </c:numCache>
            </c:numRef>
          </c:val>
          <c:extLst>
            <c:ext xmlns:c16="http://schemas.microsoft.com/office/drawing/2014/chart" uri="{C3380CC4-5D6E-409C-BE32-E72D297353CC}">
              <c16:uniqueId val="{00000008-0419-494C-ADA9-3E06C161E3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419-494C-ADA9-3E06C161E3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5224</c:v>
                </c:pt>
                <c:pt idx="3">
                  <c:v>5298</c:v>
                </c:pt>
                <c:pt idx="6">
                  <c:v>6032</c:v>
                </c:pt>
                <c:pt idx="9">
                  <c:v>6462</c:v>
                </c:pt>
                <c:pt idx="12">
                  <c:v>6714</c:v>
                </c:pt>
              </c:numCache>
            </c:numRef>
          </c:val>
          <c:extLst>
            <c:ext xmlns:c16="http://schemas.microsoft.com/office/drawing/2014/chart" uri="{C3380CC4-5D6E-409C-BE32-E72D297353CC}">
              <c16:uniqueId val="{0000000A-0419-494C-ADA9-3E06C161E3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19-494C-ADA9-3E06C161E3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898</c:v>
                </c:pt>
                <c:pt idx="1">
                  <c:v>899</c:v>
                </c:pt>
                <c:pt idx="2">
                  <c:v>900</c:v>
                </c:pt>
              </c:numCache>
            </c:numRef>
          </c:val>
          <c:extLst>
            <c:ext xmlns:c16="http://schemas.microsoft.com/office/drawing/2014/chart" uri="{C3380CC4-5D6E-409C-BE32-E72D297353CC}">
              <c16:uniqueId val="{00000000-4CB1-4D7F-896E-F1C6D40B31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1276</c:v>
                </c:pt>
                <c:pt idx="1">
                  <c:v>1345</c:v>
                </c:pt>
                <c:pt idx="2">
                  <c:v>1361</c:v>
                </c:pt>
              </c:numCache>
            </c:numRef>
          </c:val>
          <c:extLst>
            <c:ext xmlns:c16="http://schemas.microsoft.com/office/drawing/2014/chart" uri="{C3380CC4-5D6E-409C-BE32-E72D297353CC}">
              <c16:uniqueId val="{00000001-4CB1-4D7F-896E-F1C6D40B31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1174</c:v>
                </c:pt>
                <c:pt idx="1">
                  <c:v>1218</c:v>
                </c:pt>
                <c:pt idx="2">
                  <c:v>1459</c:v>
                </c:pt>
              </c:numCache>
            </c:numRef>
          </c:val>
          <c:extLst>
            <c:ext xmlns:c16="http://schemas.microsoft.com/office/drawing/2014/chart" uri="{C3380CC4-5D6E-409C-BE32-E72D297353CC}">
              <c16:uniqueId val="{00000002-4CB1-4D7F-896E-F1C6D40B31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大型事業分の償還開始により公債費自体は増となったものの、企業会計（水道・下水道）への準元利償還金（出資金部分）が減が大きく影響し、元利償還金全体の減少となった。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起債では過疎債や緊急防災・減災事業債など交付税算入率の高いものを選択しており、極力後年度負担を減らすよう努めている。なお、交付税算入率は高いものの単年度発行額が多額であり、自己負担も相当な額となるため、発行額に比例した減債基金への積増しを続けるなど、将来の公債費負担に備えた財政運営を心掛け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満期一括償還地方債の借入がないため、当該償還財源としての積立てを行っていない。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３年目を迎える小学校建設事業に過疎債</a:t>
          </a:r>
          <a:r>
            <a:rPr kumimoji="1" lang="en-US" altLang="ja-JP" sz="1350">
              <a:latin typeface="ＭＳ ゴシック" pitchFamily="49" charset="-128"/>
              <a:ea typeface="ＭＳ ゴシック" pitchFamily="49" charset="-128"/>
            </a:rPr>
            <a:t>521</a:t>
          </a:r>
          <a:r>
            <a:rPr kumimoji="1" lang="ja-JP" altLang="en-US" sz="1350">
              <a:latin typeface="ＭＳ ゴシック" pitchFamily="49" charset="-128"/>
              <a:ea typeface="ＭＳ ゴシック" pitchFamily="49" charset="-128"/>
            </a:rPr>
            <a:t>百万円、令和５年台風７号災害等の災害復旧事業債に</a:t>
          </a:r>
          <a:r>
            <a:rPr kumimoji="1" lang="en-US" altLang="ja-JP" sz="1350">
              <a:latin typeface="ＭＳ ゴシック" pitchFamily="49" charset="-128"/>
              <a:ea typeface="ＭＳ ゴシック" pitchFamily="49" charset="-128"/>
            </a:rPr>
            <a:t>86</a:t>
          </a:r>
          <a:r>
            <a:rPr kumimoji="1" lang="ja-JP" altLang="en-US" sz="1350">
              <a:latin typeface="ＭＳ ゴシック" pitchFamily="49" charset="-128"/>
              <a:ea typeface="ＭＳ ゴシック" pitchFamily="49" charset="-128"/>
            </a:rPr>
            <a:t>百万円を発行するなど、地方債残高は依然として増加傾向にある。これらの事業は令和７年度には完了する見込みであるが、今後は温泉入浴施設の新設や旧小学校校舎を活用した交流拠点施設の改修など大型起債事業が計画されており、地方債残高は</a:t>
          </a:r>
          <a:r>
            <a:rPr kumimoji="1" lang="en-US" altLang="ja-JP" sz="1350">
              <a:latin typeface="ＭＳ ゴシック" pitchFamily="49" charset="-128"/>
              <a:ea typeface="ＭＳ ゴシック" pitchFamily="49" charset="-128"/>
            </a:rPr>
            <a:t>600</a:t>
          </a:r>
          <a:r>
            <a:rPr kumimoji="1" lang="ja-JP" altLang="en-US" sz="1350">
              <a:latin typeface="ＭＳ ゴシック" pitchFamily="49" charset="-128"/>
              <a:ea typeface="ＭＳ ゴシック" pitchFamily="49" charset="-128"/>
            </a:rPr>
            <a:t>百万円前後で推移していく見込みである。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一方の充当可能財源では、各種基金への積増しを継続しているほか、起債では交付税算入率の高い過疎債等を活用しており、地方債残高と同規模程度が基準財政需要額として算入される見込みとなっている。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今後の大型事業においても、交付税算入率の高い起債を選択することや、将来の財源となる基金への積増しを継続するなど、負担軽減も視野に入れながら事業を進めていくこととしている。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鳥取県三朝町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積立では減債基金において、起債発行額を加味した本町独自の基準による積立に加え、普通交付税の再算定に伴う臨時財政対策債償還基金費（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百万円）を全額積み立てている。また安定した福祉サービスの提供や今後の福祉施策の拡充に備え、社会福祉基金に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百万円を積み立てたほか、来年度以降予定されている入浴施設建設財源として電源立地地域対策交付金（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百万円）を積立てるなど、基金全体では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一方の取崩しでは、大型事業債の元金償還開始に伴う公債費の増に合わせ、償還額の一部に減債基金を取崩（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百万円）したほか、ふるさと応援基金では寄付目的に沿って各種事業に活用（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各基金の設置目的に沿って有効に活用していくほか、将来の事業実施や負担軽減につながるため積増しも併せて進めていくこととしている。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・公共施設営繕基金：庁舎その他町の公共施設の計画的かつ安定的な整備及び営繕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・ふるさと応援基金：①三朝温泉及び町の振興に関する事業、②次代を担う子どもたちが育つ教育に関する事業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・社会福祉基金：町民の福祉増進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・電源立地地域対策交付金基金：①地域振興計画作成等、②公共用施設の整備維持補修及び維持運営、③地域活性化事業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④企業導入、産業活性化、⑤福祉対策、⑥企業立地資金貸付、⑦給付金加算措置等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・観光振興基金：観光施設の整備等及び観光振興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・公共施設営繕基金：施設維持に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百万円活用する一方、今後の営繕対策として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・社会福祉基金：将来の安定した福祉サービスの提供等に備え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・電源立地地域対策交付金基金：入浴施設建設に備え交付金全額（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・公共施設営繕基金：公共施設等の老朽化が進みつつあるため積増しを検討。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・ふるさと応援基金：ふるさと応援寄付金を積み立てる一方、基金使途に基づき町や三朝温泉の振興及び教育事業へ活用していく。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・社会福祉基金：一定額が確保できたため、福祉事業への充当や施設運営費などに適宜活用していく。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近年は取崩しや積増しを行っておらず、利子分の積立（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年度間の財源調整や災害発生など不測の事態に備え、決算収支を見ながら積み立てることとしている。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臨時財政対策債償還基金費の措置額に加え、過疎対策事業債の発行予定額を基準とした積立（総額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百万円）と、発行額が多額であった過疎債（全体）や緊急防災・減災事業債の償還に合わせ取崩し（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であった小学校建設分の元金償還が順次始まり、また令和５年台風災害に係る災害復旧事業債も多額の起債を要するなど、今後も公債費の増加が見込まれるため、今後も計画的に積増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人口減少や高齢化の進展に加え、町税も減少基調にあるなど依然として類似団体平均を下回る結果となっています。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本町では基幹産業である観光業への活動支援を継続するほか、新たに企業立地（進出）を支援するなど、税収増と併せ地域の賑わい回復に向けた取組を進めている。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ポイント改善し、引き続き全国平均、鳥取県平均を下回る結果となりました。内訳では経常支出一般財源で大きな増減はないものの、普通交付税の伸びが経常収入一般財源の増（約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千万円）に大きく影響することとなりました。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今後は新小学校建設分（過疎債）や令和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年度大規模災害債分など、大型事業の元金償還が始まること、また町税の減も見込まれるため減債基金への積増しなど償還に向けた備えを継続していくととしています。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62</xdr:row>
      <xdr:rowOff>165100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8400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295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83058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0544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3302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05440"/>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給与改定や処遇改善により人件費が増となったほか、単年度要因として新小学校への備品整備が多額（約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となったことが要因となり、全国及び鳥取県平均を大きく上回る結果となっている。このうち職員等への処遇改善は今後も拡充が見込まれるほか、算定基礎となる人口も著しく減少が進んでいることもあり、当該指標の早期改善には至っていません。</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124809</xdr:rowOff>
    </xdr:from>
    <xdr:to>
      <xdr:col>23</xdr:col>
      <xdr:colOff>133350</xdr:colOff>
      <xdr:row>81</xdr:row>
      <xdr:rowOff>145126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2259"/>
          <a:ext cx="83820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129905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7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124000</xdr:rowOff>
    </xdr:from>
    <xdr:to>
      <xdr:col>19</xdr:col>
      <xdr:colOff>133350</xdr:colOff>
      <xdr:row>81</xdr:row>
      <xdr:rowOff>124809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1450"/>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114822</xdr:rowOff>
    </xdr:from>
    <xdr:to>
      <xdr:col>15</xdr:col>
      <xdr:colOff>82550</xdr:colOff>
      <xdr:row>81</xdr:row>
      <xdr:rowOff>124000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2272"/>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106335</xdr:rowOff>
    </xdr:from>
    <xdr:to>
      <xdr:col>11</xdr:col>
      <xdr:colOff>31750</xdr:colOff>
      <xdr:row>81</xdr:row>
      <xdr:rowOff>114822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3785"/>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94326</xdr:rowOff>
    </xdr:from>
    <xdr:to>
      <xdr:col>23</xdr:col>
      <xdr:colOff>184150</xdr:colOff>
      <xdr:row>82</xdr:row>
      <xdr:rowOff>24476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74009</xdr:rowOff>
    </xdr:from>
    <xdr:to>
      <xdr:col>19</xdr:col>
      <xdr:colOff>184150</xdr:colOff>
      <xdr:row>82</xdr:row>
      <xdr:rowOff>4159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73200</xdr:rowOff>
    </xdr:from>
    <xdr:to>
      <xdr:col>15</xdr:col>
      <xdr:colOff>133350</xdr:colOff>
      <xdr:row>82</xdr:row>
      <xdr:rowOff>3350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64022</xdr:rowOff>
    </xdr:from>
    <xdr:to>
      <xdr:col>11</xdr:col>
      <xdr:colOff>82550</xdr:colOff>
      <xdr:row>81</xdr:row>
      <xdr:rowOff>165622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55535</xdr:rowOff>
    </xdr:from>
    <xdr:to>
      <xdr:col>7</xdr:col>
      <xdr:colOff>31750</xdr:colOff>
      <xdr:row>81</xdr:row>
      <xdr:rowOff>157135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167312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人事院勧告に基づく国の給与水準及び諸手当の見直しを踏まえ、随時給与体系を改定しており、類似団体平均の推移に沿って変動している。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84</xdr:row>
      <xdr:rowOff>7862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4071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42334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096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5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128512</xdr:rowOff>
    </xdr:from>
    <xdr:to>
      <xdr:col>77</xdr:col>
      <xdr:colOff>95250</xdr:colOff>
      <xdr:row>84</xdr:row>
      <xdr:rowOff>58662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68839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数に合わせた新採用に努めているが、近年は予定数に満たない採用数で職員数も減少となっている。このため職員一人当たりの業務も増加傾向にあり、採用増に加えＤＸを導入した業務の省力化等も進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1820</xdr:rowOff>
    </xdr:from>
    <xdr:to>
      <xdr:col>81</xdr:col>
      <xdr:colOff>44450</xdr:colOff>
      <xdr:row>62</xdr:row>
      <xdr:rowOff>42842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1720"/>
          <a:ext cx="838200" cy="4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1820</xdr:rowOff>
    </xdr:from>
    <xdr:to>
      <xdr:col>77</xdr:col>
      <xdr:colOff>44450</xdr:colOff>
      <xdr:row>62</xdr:row>
      <xdr:rowOff>21124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317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156380</xdr:rowOff>
    </xdr:from>
    <xdr:to>
      <xdr:col>72</xdr:col>
      <xdr:colOff>203200</xdr:colOff>
      <xdr:row>62</xdr:row>
      <xdr:rowOff>21124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1483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132249</xdr:rowOff>
    </xdr:from>
    <xdr:to>
      <xdr:col>68</xdr:col>
      <xdr:colOff>152400</xdr:colOff>
      <xdr:row>61</xdr:row>
      <xdr:rowOff>156380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9069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163492</xdr:rowOff>
    </xdr:from>
    <xdr:to>
      <xdr:col>81</xdr:col>
      <xdr:colOff>95250</xdr:colOff>
      <xdr:row>62</xdr:row>
      <xdr:rowOff>93642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8569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122470</xdr:rowOff>
    </xdr:from>
    <xdr:to>
      <xdr:col>77</xdr:col>
      <xdr:colOff>95250</xdr:colOff>
      <xdr:row>62</xdr:row>
      <xdr:rowOff>52620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62797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49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141774</xdr:rowOff>
    </xdr:from>
    <xdr:to>
      <xdr:col>73</xdr:col>
      <xdr:colOff>44450</xdr:colOff>
      <xdr:row>62</xdr:row>
      <xdr:rowOff>71924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82101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6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105580</xdr:rowOff>
    </xdr:from>
    <xdr:to>
      <xdr:col>68</xdr:col>
      <xdr:colOff>203200</xdr:colOff>
      <xdr:row>62</xdr:row>
      <xdr:rowOff>35730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45907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81449</xdr:rowOff>
    </xdr:from>
    <xdr:to>
      <xdr:col>64</xdr:col>
      <xdr:colOff>152400</xdr:colOff>
      <xdr:row>62</xdr:row>
      <xdr:rowOff>11599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21776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大型事業であった新小学校建設分や災害復旧事業債の元金償還開始により、公債費が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百万円の増となったものの、普通交付税の伸びが大きく前年度から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ポイントの減となった。今後は普通会計はもとより、水道・下水道事業でも大規模起債事業が予定されているが、引き続き他財源の検討や償還年限の見直しなどを含め公債費負担の軽減に努めていく。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61722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332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61722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236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2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新小学校建設分で過疎債</a:t>
          </a:r>
          <a:r>
            <a:rPr kumimoji="1" lang="en-US" altLang="ja-JP" sz="1300" baseline="0">
              <a:latin typeface="ＭＳ Ｐゴシック" panose="020B0600070205080204" pitchFamily="50" charset="-128"/>
              <a:ea typeface="ＭＳ Ｐゴシック" panose="020B0600070205080204" pitchFamily="50" charset="-128"/>
            </a:rPr>
            <a:t>521</a:t>
          </a:r>
          <a:r>
            <a:rPr kumimoji="1" lang="ja-JP" altLang="en-US" sz="1300" baseline="0">
              <a:latin typeface="ＭＳ Ｐゴシック" panose="020B0600070205080204" pitchFamily="50" charset="-128"/>
              <a:ea typeface="ＭＳ Ｐゴシック" panose="020B0600070205080204" pitchFamily="50" charset="-128"/>
            </a:rPr>
            <a:t>百万円、令和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年度等の災害復旧事業債に</a:t>
          </a:r>
          <a:r>
            <a:rPr kumimoji="1" lang="en-US" altLang="ja-JP" sz="1300" baseline="0">
              <a:latin typeface="ＭＳ Ｐゴシック" panose="020B0600070205080204" pitchFamily="50" charset="-128"/>
              <a:ea typeface="ＭＳ Ｐゴシック" panose="020B0600070205080204" pitchFamily="50" charset="-128"/>
            </a:rPr>
            <a:t>85</a:t>
          </a:r>
          <a:r>
            <a:rPr kumimoji="1" lang="ja-JP" altLang="en-US" sz="1300" baseline="0">
              <a:latin typeface="ＭＳ Ｐゴシック" panose="020B0600070205080204" pitchFamily="50" charset="-128"/>
              <a:ea typeface="ＭＳ Ｐゴシック" panose="020B0600070205080204" pitchFamily="50" charset="-128"/>
            </a:rPr>
            <a:t>百万円を借入れるなど、地方債残高は増加傾向にある。一方では後年度の償還に備え減債基金への積み立てを継続するほか、起債には過疎債など普通交付税算入率の高いものを活用しており、将来負担比率の発生には至っていない。今後も大型起債事業が続くものの、上記のとおり将来負担の軽減を加味した財政運営を行う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職員に加え会計年度任用職員への処遇改善により、人件費が経常充当一般財源ベースで</a:t>
          </a:r>
          <a:r>
            <a:rPr kumimoji="1" lang="en-US" altLang="ja-JP" sz="1300" baseline="0">
              <a:latin typeface="ＭＳ Ｐゴシック" panose="020B0600070205080204" pitchFamily="50" charset="-128"/>
              <a:ea typeface="ＭＳ Ｐゴシック" panose="020B0600070205080204" pitchFamily="50" charset="-128"/>
            </a:rPr>
            <a:t>67</a:t>
          </a:r>
          <a:r>
            <a:rPr kumimoji="1" lang="ja-JP" altLang="en-US" sz="1300" baseline="0">
              <a:latin typeface="ＭＳ Ｐゴシック" panose="020B0600070205080204" pitchFamily="50" charset="-128"/>
              <a:ea typeface="ＭＳ Ｐゴシック" panose="020B0600070205080204" pitchFamily="50" charset="-128"/>
            </a:rPr>
            <a:t>百万円の増となっている。比率で見ると、類似団体と同水準で推移しており、特別な手当や独自の給与改定等も無いため今後も同様に推移していくと見込んでいる。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長引く物価高騰の影響に加え、増加するふるさと納税への返礼等対応費も増加する等、全体で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本町でもＩＴ化やＤＸの導入（機器整備、更新））が進められるほか、物価高騰も早急に落ち着く状況にないため、今後も全体として増加することが懸念されている。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1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30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5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58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保育所等への広域入所者数の減で</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百万円減となるなど、全体で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百万円の減額となったため比率は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ポイントの改善となった。各種の福祉施策は拡充傾向にあり、扶助費も増額が見込まれるため財政調整基金への積み増しなども併せて取り組んでいく必要がある。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85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地方公営企業法を適用した下水道事業会計への繰出金（下水道・集落排水）が、補助費と出資金（臨時的経費）に区分されたため約</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百万円の減少となり、比率も大きく改善された。決算額は減となったものの、水道事業を含む企業会計への経営支援は多額なため、支援と併せて料金改定や経営戦略の策定による将来推計等が必要とな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59</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7298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130810</xdr:rowOff>
    </xdr:from>
    <xdr:to>
      <xdr:col>78</xdr:col>
      <xdr:colOff>69850</xdr:colOff>
      <xdr:row>60</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4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100330</xdr:rowOff>
    </xdr:from>
    <xdr:to>
      <xdr:col>73</xdr:col>
      <xdr:colOff>180975</xdr:colOff>
      <xdr:row>60</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15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100330</xdr:rowOff>
    </xdr:from>
    <xdr:to>
      <xdr:col>69</xdr:col>
      <xdr:colOff>92075</xdr:colOff>
      <xdr:row>60</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158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80010</xdr:rowOff>
    </xdr:from>
    <xdr:to>
      <xdr:col>78</xdr:col>
      <xdr:colOff>120650</xdr:colOff>
      <xdr:row>60</xdr:row>
      <xdr:rowOff>10160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166387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では、ふるさと応援基金などの特目基金を活用する事業もあるなど、目的や主旨に沿った取崩を行い増加する一般財源負担の軽減を図っている。子育て支援や地域活性化対策など、補助費は欠かせな事業となっているが、一般財源負担の小さい手法で施策を継続していくこととしてい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89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300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２億円超規模で借入を続けている過疎債の元金償還が順次始まり、公債費が上昇を続けている。また今後は令和３・５年度大規模災害分の償還も控えており、交付税算入はあるものの減債基金への積立ても継続することとしてい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9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15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5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普通交付税額の</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百万円増（総額</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億円）などで経常収入一般財源が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百万増となったほか、公債費以外の経常支出一般財源は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百万円減となったため、経常収支比率では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ポイント改善し類似団体平均も大きく上回る結果となった。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現状は健全な状況となっているが、扶助費（福祉施策）や補助費（補助金等）の増加も見込まれるため、引き続き経常経費の削減に努めていくこととする。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165100</xdr:rowOff>
    </xdr:from>
    <xdr:to>
      <xdr:col>82</xdr:col>
      <xdr:colOff>107950</xdr:colOff>
      <xdr:row>76</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023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76</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76</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0861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0861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114300</xdr:rowOff>
    </xdr:from>
    <xdr:to>
      <xdr:col>82</xdr:col>
      <xdr:colOff>158750</xdr:colOff>
      <xdr:row>76</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130827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115806</xdr:rowOff>
    </xdr:from>
    <xdr:to>
      <xdr:col>29</xdr:col>
      <xdr:colOff>127000</xdr:colOff>
      <xdr:row>17</xdr:row>
      <xdr:rowOff>18743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06631"/>
          <a:ext cx="647700" cy="7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100584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9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18743</xdr:rowOff>
    </xdr:from>
    <xdr:to>
      <xdr:col>26</xdr:col>
      <xdr:colOff>50800</xdr:colOff>
      <xdr:row>17</xdr:row>
      <xdr:rowOff>60611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81018"/>
          <a:ext cx="698500" cy="41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60611</xdr:rowOff>
    </xdr:from>
    <xdr:to>
      <xdr:col>22</xdr:col>
      <xdr:colOff>114300</xdr:colOff>
      <xdr:row>17</xdr:row>
      <xdr:rowOff>86437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22886"/>
          <a:ext cx="698500" cy="25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86437</xdr:rowOff>
    </xdr:from>
    <xdr:to>
      <xdr:col>18</xdr:col>
      <xdr:colOff>177800</xdr:colOff>
      <xdr:row>17</xdr:row>
      <xdr:rowOff>118315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48712"/>
          <a:ext cx="698500" cy="3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65006</xdr:rowOff>
    </xdr:from>
    <xdr:to>
      <xdr:col>29</xdr:col>
      <xdr:colOff>177800</xdr:colOff>
      <xdr:row>16</xdr:row>
      <xdr:rowOff>166606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5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81533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0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139393</xdr:rowOff>
    </xdr:from>
    <xdr:to>
      <xdr:col>26</xdr:col>
      <xdr:colOff>101600</xdr:colOff>
      <xdr:row>17</xdr:row>
      <xdr:rowOff>69543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3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79720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99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9811</xdr:rowOff>
    </xdr:from>
    <xdr:to>
      <xdr:col>22</xdr:col>
      <xdr:colOff>165100</xdr:colOff>
      <xdr:row>17</xdr:row>
      <xdr:rowOff>111411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121588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4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35637</xdr:rowOff>
    </xdr:from>
    <xdr:to>
      <xdr:col>19</xdr:col>
      <xdr:colOff>38100</xdr:colOff>
      <xdr:row>17</xdr:row>
      <xdr:rowOff>137237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9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147414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6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67515</xdr:rowOff>
    </xdr:from>
    <xdr:to>
      <xdr:col>15</xdr:col>
      <xdr:colOff>101600</xdr:colOff>
      <xdr:row>17</xdr:row>
      <xdr:rowOff>169115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2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9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59220</xdr:rowOff>
    </xdr:from>
    <xdr:to>
      <xdr:col>29</xdr:col>
      <xdr:colOff>127000</xdr:colOff>
      <xdr:row>37</xdr:row>
      <xdr:rowOff>72949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12470"/>
          <a:ext cx="647700" cy="18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59220</xdr:rowOff>
    </xdr:from>
    <xdr:to>
      <xdr:col>26</xdr:col>
      <xdr:colOff>50800</xdr:colOff>
      <xdr:row>36</xdr:row>
      <xdr:rowOff>133147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12470"/>
          <a:ext cx="698500" cy="7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133147</xdr:rowOff>
    </xdr:from>
    <xdr:to>
      <xdr:col>22</xdr:col>
      <xdr:colOff>114300</xdr:colOff>
      <xdr:row>36</xdr:row>
      <xdr:rowOff>152209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86397"/>
          <a:ext cx="698500" cy="1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152209</xdr:rowOff>
    </xdr:from>
    <xdr:to>
      <xdr:col>18</xdr:col>
      <xdr:colOff>177800</xdr:colOff>
      <xdr:row>37</xdr:row>
      <xdr:rowOff>43650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05459"/>
          <a:ext cx="698500" cy="6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22149</xdr:rowOff>
    </xdr:from>
    <xdr:to>
      <xdr:col>29</xdr:col>
      <xdr:colOff>177800</xdr:colOff>
      <xdr:row>37</xdr:row>
      <xdr:rowOff>123749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165676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8420</xdr:rowOff>
    </xdr:from>
    <xdr:to>
      <xdr:col>26</xdr:col>
      <xdr:colOff>101600</xdr:colOff>
      <xdr:row>36</xdr:row>
      <xdr:rowOff>110020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6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120197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3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82347</xdr:rowOff>
    </xdr:from>
    <xdr:to>
      <xdr:col>22</xdr:col>
      <xdr:colOff>165100</xdr:colOff>
      <xdr:row>37</xdr:row>
      <xdr:rowOff>12497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3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194124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0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101409</xdr:rowOff>
    </xdr:from>
    <xdr:to>
      <xdr:col>19</xdr:col>
      <xdr:colOff>38100</xdr:colOff>
      <xdr:row>37</xdr:row>
      <xdr:rowOff>31559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5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213186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2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164300</xdr:rowOff>
    </xdr:from>
    <xdr:to>
      <xdr:col>15</xdr:col>
      <xdr:colOff>101600</xdr:colOff>
      <xdr:row>37</xdr:row>
      <xdr:rowOff>94450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1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79227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166637</xdr:rowOff>
    </xdr:from>
    <xdr:to>
      <xdr:col>24</xdr:col>
      <xdr:colOff>63500</xdr:colOff>
      <xdr:row>34</xdr:row>
      <xdr:rowOff>104031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24487"/>
          <a:ext cx="838200" cy="10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104031</xdr:rowOff>
    </xdr:from>
    <xdr:to>
      <xdr:col>19</xdr:col>
      <xdr:colOff>177800</xdr:colOff>
      <xdr:row>34</xdr:row>
      <xdr:rowOff>150437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333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150437</xdr:rowOff>
    </xdr:from>
    <xdr:to>
      <xdr:col>15</xdr:col>
      <xdr:colOff>50800</xdr:colOff>
      <xdr:row>34</xdr:row>
      <xdr:rowOff>154513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73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154513</xdr:rowOff>
    </xdr:from>
    <xdr:to>
      <xdr:col>10</xdr:col>
      <xdr:colOff>114300</xdr:colOff>
      <xdr:row>35</xdr:row>
      <xdr:rowOff>4635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3813"/>
          <a:ext cx="889000" cy="2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115837</xdr:rowOff>
    </xdr:from>
    <xdr:to>
      <xdr:col>24</xdr:col>
      <xdr:colOff>114300</xdr:colOff>
      <xdr:row>34</xdr:row>
      <xdr:rowOff>45987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7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138714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2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53231</xdr:rowOff>
    </xdr:from>
    <xdr:to>
      <xdr:col>20</xdr:col>
      <xdr:colOff>38100</xdr:colOff>
      <xdr:row>34</xdr:row>
      <xdr:rowOff>154831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171358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99637</xdr:rowOff>
    </xdr:from>
    <xdr:to>
      <xdr:col>15</xdr:col>
      <xdr:colOff>101600</xdr:colOff>
      <xdr:row>35</xdr:row>
      <xdr:rowOff>29787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46314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103713</xdr:rowOff>
    </xdr:from>
    <xdr:to>
      <xdr:col>10</xdr:col>
      <xdr:colOff>165100</xdr:colOff>
      <xdr:row>35</xdr:row>
      <xdr:rowOff>33863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50390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0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125285</xdr:rowOff>
    </xdr:from>
    <xdr:to>
      <xdr:col>6</xdr:col>
      <xdr:colOff>38100</xdr:colOff>
      <xdr:row>35</xdr:row>
      <xdr:rowOff>55435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71962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76012</xdr:rowOff>
    </xdr:from>
    <xdr:to>
      <xdr:col>24</xdr:col>
      <xdr:colOff>63500</xdr:colOff>
      <xdr:row>58</xdr:row>
      <xdr:rowOff>87335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0112"/>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85114</xdr:rowOff>
    </xdr:from>
    <xdr:to>
      <xdr:col>19</xdr:col>
      <xdr:colOff>177800</xdr:colOff>
      <xdr:row>58</xdr:row>
      <xdr:rowOff>87335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9214"/>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85114</xdr:rowOff>
    </xdr:from>
    <xdr:to>
      <xdr:col>15</xdr:col>
      <xdr:colOff>50800</xdr:colOff>
      <xdr:row>58</xdr:row>
      <xdr:rowOff>91153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9214"/>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91153</xdr:rowOff>
    </xdr:from>
    <xdr:to>
      <xdr:col>10</xdr:col>
      <xdr:colOff>114300</xdr:colOff>
      <xdr:row>58</xdr:row>
      <xdr:rowOff>97291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253"/>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25212</xdr:rowOff>
    </xdr:from>
    <xdr:to>
      <xdr:col>24</xdr:col>
      <xdr:colOff>114300</xdr:colOff>
      <xdr:row>58</xdr:row>
      <xdr:rowOff>126812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36535</xdr:rowOff>
    </xdr:from>
    <xdr:to>
      <xdr:col>20</xdr:col>
      <xdr:colOff>38100</xdr:colOff>
      <xdr:row>58</xdr:row>
      <xdr:rowOff>138135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129262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34314</xdr:rowOff>
    </xdr:from>
    <xdr:to>
      <xdr:col>15</xdr:col>
      <xdr:colOff>101600</xdr:colOff>
      <xdr:row>58</xdr:row>
      <xdr:rowOff>135914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127041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40353</xdr:rowOff>
    </xdr:from>
    <xdr:to>
      <xdr:col>10</xdr:col>
      <xdr:colOff>165100</xdr:colOff>
      <xdr:row>58</xdr:row>
      <xdr:rowOff>141953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133080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46491</xdr:rowOff>
    </xdr:from>
    <xdr:to>
      <xdr:col>6</xdr:col>
      <xdr:colOff>38100</xdr:colOff>
      <xdr:row>58</xdr:row>
      <xdr:rowOff>148091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139218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81235</xdr:rowOff>
    </xdr:from>
    <xdr:to>
      <xdr:col>24</xdr:col>
      <xdr:colOff>63500</xdr:colOff>
      <xdr:row>77</xdr:row>
      <xdr:rowOff>149816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8288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149816</xdr:rowOff>
    </xdr:from>
    <xdr:to>
      <xdr:col>19</xdr:col>
      <xdr:colOff>177800</xdr:colOff>
      <xdr:row>77</xdr:row>
      <xdr:rowOff>162427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51466"/>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162427</xdr:rowOff>
    </xdr:from>
    <xdr:to>
      <xdr:col>15</xdr:col>
      <xdr:colOff>50800</xdr:colOff>
      <xdr:row>78</xdr:row>
      <xdr:rowOff>64567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64077"/>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36773</xdr:rowOff>
    </xdr:from>
    <xdr:to>
      <xdr:col>10</xdr:col>
      <xdr:colOff>114300</xdr:colOff>
      <xdr:row>78</xdr:row>
      <xdr:rowOff>64567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9873"/>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30435</xdr:rowOff>
    </xdr:from>
    <xdr:to>
      <xdr:col>24</xdr:col>
      <xdr:colOff>114300</xdr:colOff>
      <xdr:row>77</xdr:row>
      <xdr:rowOff>132035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53312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8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99016</xdr:rowOff>
    </xdr:from>
    <xdr:to>
      <xdr:col>20</xdr:col>
      <xdr:colOff>38100</xdr:colOff>
      <xdr:row>78</xdr:row>
      <xdr:rowOff>29166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20293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3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111627</xdr:rowOff>
    </xdr:from>
    <xdr:to>
      <xdr:col>15</xdr:col>
      <xdr:colOff>101600</xdr:colOff>
      <xdr:row>78</xdr:row>
      <xdr:rowOff>41777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32904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4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13767</xdr:rowOff>
    </xdr:from>
    <xdr:to>
      <xdr:col>10</xdr:col>
      <xdr:colOff>165100</xdr:colOff>
      <xdr:row>78</xdr:row>
      <xdr:rowOff>115367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106494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157423</xdr:rowOff>
    </xdr:from>
    <xdr:to>
      <xdr:col>6</xdr:col>
      <xdr:colOff>38100</xdr:colOff>
      <xdr:row>78</xdr:row>
      <xdr:rowOff>87573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78700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xdr:rowOff>
    </xdr:from>
    <xdr:to>
      <xdr:col>24</xdr:col>
      <xdr:colOff>63500</xdr:colOff>
      <xdr:row>97</xdr:row>
      <xdr:rowOff>52756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30745"/>
          <a:ext cx="838200" cy="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52756</xdr:rowOff>
    </xdr:from>
    <xdr:to>
      <xdr:col>19</xdr:col>
      <xdr:colOff>177800</xdr:colOff>
      <xdr:row>97</xdr:row>
      <xdr:rowOff>111460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83406"/>
          <a:ext cx="8890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123782</xdr:rowOff>
    </xdr:from>
    <xdr:to>
      <xdr:col>15</xdr:col>
      <xdr:colOff>50800</xdr:colOff>
      <xdr:row>97</xdr:row>
      <xdr:rowOff>111460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82982"/>
          <a:ext cx="889000" cy="15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123782</xdr:rowOff>
    </xdr:from>
    <xdr:to>
      <xdr:col>10</xdr:col>
      <xdr:colOff>114300</xdr:colOff>
      <xdr:row>97</xdr:row>
      <xdr:rowOff>166401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2982"/>
          <a:ext cx="889000" cy="21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120745</xdr:rowOff>
    </xdr:from>
    <xdr:to>
      <xdr:col>24</xdr:col>
      <xdr:colOff>114300</xdr:colOff>
      <xdr:row>97</xdr:row>
      <xdr:rowOff>50895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143622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1956</xdr:rowOff>
    </xdr:from>
    <xdr:to>
      <xdr:col>20</xdr:col>
      <xdr:colOff>38100</xdr:colOff>
      <xdr:row>97</xdr:row>
      <xdr:rowOff>103556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120083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60660</xdr:rowOff>
    </xdr:from>
    <xdr:to>
      <xdr:col>15</xdr:col>
      <xdr:colOff>101600</xdr:colOff>
      <xdr:row>97</xdr:row>
      <xdr:rowOff>162260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72982</xdr:rowOff>
    </xdr:from>
    <xdr:to>
      <xdr:col>10</xdr:col>
      <xdr:colOff>165100</xdr:colOff>
      <xdr:row>97</xdr:row>
      <xdr:rowOff>3132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19659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0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115601</xdr:rowOff>
    </xdr:from>
    <xdr:to>
      <xdr:col>6</xdr:col>
      <xdr:colOff>38100</xdr:colOff>
      <xdr:row>98</xdr:row>
      <xdr:rowOff>45751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62278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57244</xdr:rowOff>
    </xdr:from>
    <xdr:to>
      <xdr:col>55</xdr:col>
      <xdr:colOff>0</xdr:colOff>
      <xdr:row>38</xdr:row>
      <xdr:rowOff>108656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72344"/>
          <a:ext cx="8382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108656</xdr:rowOff>
    </xdr:from>
    <xdr:to>
      <xdr:col>50</xdr:col>
      <xdr:colOff>114300</xdr:colOff>
      <xdr:row>38</xdr:row>
      <xdr:rowOff>118657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2375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106336</xdr:rowOff>
    </xdr:from>
    <xdr:to>
      <xdr:col>45</xdr:col>
      <xdr:colOff>177800</xdr:colOff>
      <xdr:row>38</xdr:row>
      <xdr:rowOff>118657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621436"/>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117221</xdr:rowOff>
    </xdr:from>
    <xdr:to>
      <xdr:col>41</xdr:col>
      <xdr:colOff>50800</xdr:colOff>
      <xdr:row>38</xdr:row>
      <xdr:rowOff>106336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89421"/>
          <a:ext cx="889000" cy="33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6444</xdr:rowOff>
    </xdr:from>
    <xdr:to>
      <xdr:col>55</xdr:col>
      <xdr:colOff>50800</xdr:colOff>
      <xdr:row>38</xdr:row>
      <xdr:rowOff>108044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156321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57856</xdr:rowOff>
    </xdr:from>
    <xdr:to>
      <xdr:col>50</xdr:col>
      <xdr:colOff>165100</xdr:colOff>
      <xdr:row>38</xdr:row>
      <xdr:rowOff>159456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150583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6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67857</xdr:rowOff>
    </xdr:from>
    <xdr:to>
      <xdr:col>46</xdr:col>
      <xdr:colOff>38100</xdr:colOff>
      <xdr:row>38</xdr:row>
      <xdr:rowOff>169457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160584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7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55536</xdr:rowOff>
    </xdr:from>
    <xdr:to>
      <xdr:col>41</xdr:col>
      <xdr:colOff>101600</xdr:colOff>
      <xdr:row>38</xdr:row>
      <xdr:rowOff>157136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148263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6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66421</xdr:rowOff>
    </xdr:from>
    <xdr:to>
      <xdr:col>36</xdr:col>
      <xdr:colOff>165100</xdr:colOff>
      <xdr:row>36</xdr:row>
      <xdr:rowOff>168021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159148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3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32673</xdr:rowOff>
    </xdr:from>
    <xdr:to>
      <xdr:col>55</xdr:col>
      <xdr:colOff>0</xdr:colOff>
      <xdr:row>58</xdr:row>
      <xdr:rowOff>52853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76773"/>
          <a:ext cx="838200" cy="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23433</xdr:rowOff>
    </xdr:from>
    <xdr:to>
      <xdr:col>50</xdr:col>
      <xdr:colOff>114300</xdr:colOff>
      <xdr:row>58</xdr:row>
      <xdr:rowOff>32673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67533"/>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23433</xdr:rowOff>
    </xdr:from>
    <xdr:to>
      <xdr:col>45</xdr:col>
      <xdr:colOff>177800</xdr:colOff>
      <xdr:row>58</xdr:row>
      <xdr:rowOff>86825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67533"/>
          <a:ext cx="889000" cy="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51352</xdr:rowOff>
    </xdr:from>
    <xdr:to>
      <xdr:col>41</xdr:col>
      <xdr:colOff>50800</xdr:colOff>
      <xdr:row>58</xdr:row>
      <xdr:rowOff>86825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95452"/>
          <a:ext cx="88900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2053</xdr:rowOff>
    </xdr:from>
    <xdr:to>
      <xdr:col>55</xdr:col>
      <xdr:colOff>50800</xdr:colOff>
      <xdr:row>58</xdr:row>
      <xdr:rowOff>103653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132880</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153323</xdr:rowOff>
    </xdr:from>
    <xdr:to>
      <xdr:col>50</xdr:col>
      <xdr:colOff>165100</xdr:colOff>
      <xdr:row>58</xdr:row>
      <xdr:rowOff>83473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100000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70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144083</xdr:rowOff>
    </xdr:from>
    <xdr:to>
      <xdr:col>46</xdr:col>
      <xdr:colOff>38100</xdr:colOff>
      <xdr:row>58</xdr:row>
      <xdr:rowOff>74233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90760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36025</xdr:rowOff>
    </xdr:from>
    <xdr:to>
      <xdr:col>41</xdr:col>
      <xdr:colOff>101600</xdr:colOff>
      <xdr:row>58</xdr:row>
      <xdr:rowOff>137625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128752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7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552</xdr:rowOff>
    </xdr:from>
    <xdr:to>
      <xdr:col>36</xdr:col>
      <xdr:colOff>165100</xdr:colOff>
      <xdr:row>58</xdr:row>
      <xdr:rowOff>102152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118679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46568</xdr:rowOff>
    </xdr:from>
    <xdr:to>
      <xdr:col>55</xdr:col>
      <xdr:colOff>0</xdr:colOff>
      <xdr:row>78</xdr:row>
      <xdr:rowOff>75163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19668"/>
          <a:ext cx="8382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46568</xdr:rowOff>
    </xdr:from>
    <xdr:to>
      <xdr:col>50</xdr:col>
      <xdr:colOff>114300</xdr:colOff>
      <xdr:row>78</xdr:row>
      <xdr:rowOff>51150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19668"/>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51150</xdr:rowOff>
    </xdr:from>
    <xdr:to>
      <xdr:col>45</xdr:col>
      <xdr:colOff>177800</xdr:colOff>
      <xdr:row>78</xdr:row>
      <xdr:rowOff>114108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24250"/>
          <a:ext cx="889000" cy="6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114108</xdr:rowOff>
    </xdr:from>
    <xdr:to>
      <xdr:col>41</xdr:col>
      <xdr:colOff>50800</xdr:colOff>
      <xdr:row>78</xdr:row>
      <xdr:rowOff>137956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7208"/>
          <a:ext cx="88900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24363</xdr:rowOff>
    </xdr:from>
    <xdr:to>
      <xdr:col>55</xdr:col>
      <xdr:colOff>50800</xdr:colOff>
      <xdr:row>78</xdr:row>
      <xdr:rowOff>125963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155190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167218</xdr:rowOff>
    </xdr:from>
    <xdr:to>
      <xdr:col>50</xdr:col>
      <xdr:colOff>165100</xdr:colOff>
      <xdr:row>78</xdr:row>
      <xdr:rowOff>97368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113895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350</xdr:rowOff>
    </xdr:from>
    <xdr:to>
      <xdr:col>46</xdr:col>
      <xdr:colOff>38100</xdr:colOff>
      <xdr:row>78</xdr:row>
      <xdr:rowOff>101950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118477</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4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63308</xdr:rowOff>
    </xdr:from>
    <xdr:to>
      <xdr:col>41</xdr:col>
      <xdr:colOff>101600</xdr:colOff>
      <xdr:row>78</xdr:row>
      <xdr:rowOff>164908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87156</xdr:rowOff>
    </xdr:from>
    <xdr:to>
      <xdr:col>36</xdr:col>
      <xdr:colOff>165100</xdr:colOff>
      <xdr:row>79</xdr:row>
      <xdr:rowOff>17306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8433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55052</xdr:rowOff>
    </xdr:from>
    <xdr:to>
      <xdr:col>55</xdr:col>
      <xdr:colOff>0</xdr:colOff>
      <xdr:row>98</xdr:row>
      <xdr:rowOff>89866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7152"/>
          <a:ext cx="838200" cy="3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25039</xdr:rowOff>
    </xdr:from>
    <xdr:to>
      <xdr:col>50</xdr:col>
      <xdr:colOff>114300</xdr:colOff>
      <xdr:row>98</xdr:row>
      <xdr:rowOff>89866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27139"/>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25039</xdr:rowOff>
    </xdr:from>
    <xdr:to>
      <xdr:col>45</xdr:col>
      <xdr:colOff>177800</xdr:colOff>
      <xdr:row>98</xdr:row>
      <xdr:rowOff>53817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27139"/>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91066</xdr:rowOff>
    </xdr:from>
    <xdr:to>
      <xdr:col>41</xdr:col>
      <xdr:colOff>50800</xdr:colOff>
      <xdr:row>98</xdr:row>
      <xdr:rowOff>53817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550266"/>
          <a:ext cx="889000" cy="3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4252</xdr:rowOff>
    </xdr:from>
    <xdr:to>
      <xdr:col>55</xdr:col>
      <xdr:colOff>50800</xdr:colOff>
      <xdr:row>98</xdr:row>
      <xdr:rowOff>105852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90629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39066</xdr:rowOff>
    </xdr:from>
    <xdr:to>
      <xdr:col>50</xdr:col>
      <xdr:colOff>165100</xdr:colOff>
      <xdr:row>98</xdr:row>
      <xdr:rowOff>140666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131793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145689</xdr:rowOff>
    </xdr:from>
    <xdr:to>
      <xdr:col>46</xdr:col>
      <xdr:colOff>38100</xdr:colOff>
      <xdr:row>98</xdr:row>
      <xdr:rowOff>75839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66966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6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3017</xdr:rowOff>
    </xdr:from>
    <xdr:to>
      <xdr:col>41</xdr:col>
      <xdr:colOff>101600</xdr:colOff>
      <xdr:row>98</xdr:row>
      <xdr:rowOff>104617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40266</xdr:rowOff>
    </xdr:from>
    <xdr:to>
      <xdr:col>36</xdr:col>
      <xdr:colOff>165100</xdr:colOff>
      <xdr:row>96</xdr:row>
      <xdr:rowOff>141866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158393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27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111550</xdr:rowOff>
    </xdr:from>
    <xdr:to>
      <xdr:col>85</xdr:col>
      <xdr:colOff>127000</xdr:colOff>
      <xdr:row>36</xdr:row>
      <xdr:rowOff>169185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940850"/>
          <a:ext cx="838200" cy="40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169185</xdr:rowOff>
    </xdr:from>
    <xdr:to>
      <xdr:col>81</xdr:col>
      <xdr:colOff>50800</xdr:colOff>
      <xdr:row>37</xdr:row>
      <xdr:rowOff>85051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41385"/>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85051</xdr:rowOff>
    </xdr:from>
    <xdr:to>
      <xdr:col>76</xdr:col>
      <xdr:colOff>114300</xdr:colOff>
      <xdr:row>37</xdr:row>
      <xdr:rowOff>130780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28701"/>
          <a:ext cx="889000" cy="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130780</xdr:rowOff>
    </xdr:from>
    <xdr:to>
      <xdr:col>71</xdr:col>
      <xdr:colOff>177800</xdr:colOff>
      <xdr:row>38</xdr:row>
      <xdr:rowOff>133999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74430"/>
          <a:ext cx="889000" cy="17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60750</xdr:rowOff>
    </xdr:from>
    <xdr:to>
      <xdr:col>85</xdr:col>
      <xdr:colOff>177800</xdr:colOff>
      <xdr:row>34</xdr:row>
      <xdr:rowOff>162350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8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83627</xdr:rowOff>
    </xdr:from>
    <xdr:ext cx="599010"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7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118385</xdr:rowOff>
    </xdr:from>
    <xdr:to>
      <xdr:col>81</xdr:col>
      <xdr:colOff>101600</xdr:colOff>
      <xdr:row>37</xdr:row>
      <xdr:rowOff>48535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9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65062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6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34251</xdr:rowOff>
    </xdr:from>
    <xdr:to>
      <xdr:col>76</xdr:col>
      <xdr:colOff>165100</xdr:colOff>
      <xdr:row>37</xdr:row>
      <xdr:rowOff>135851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152378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1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79980</xdr:rowOff>
    </xdr:from>
    <xdr:to>
      <xdr:col>72</xdr:col>
      <xdr:colOff>38100</xdr:colOff>
      <xdr:row>38</xdr:row>
      <xdr:rowOff>10130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26657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9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83199</xdr:rowOff>
    </xdr:from>
    <xdr:to>
      <xdr:col>67</xdr:col>
      <xdr:colOff>101600</xdr:colOff>
      <xdr:row>39</xdr:row>
      <xdr:rowOff>13349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4476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58387</xdr:rowOff>
    </xdr:from>
    <xdr:to>
      <xdr:col>85</xdr:col>
      <xdr:colOff>127000</xdr:colOff>
      <xdr:row>77</xdr:row>
      <xdr:rowOff>86624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60037"/>
          <a:ext cx="8382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86624</xdr:rowOff>
    </xdr:from>
    <xdr:to>
      <xdr:col>81</xdr:col>
      <xdr:colOff>50800</xdr:colOff>
      <xdr:row>77</xdr:row>
      <xdr:rowOff>107803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88274"/>
          <a:ext cx="8890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107803</xdr:rowOff>
    </xdr:from>
    <xdr:to>
      <xdr:col>76</xdr:col>
      <xdr:colOff>114300</xdr:colOff>
      <xdr:row>77</xdr:row>
      <xdr:rowOff>114320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09453"/>
          <a:ext cx="889000" cy="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114320</xdr:rowOff>
    </xdr:from>
    <xdr:to>
      <xdr:col>71</xdr:col>
      <xdr:colOff>177800</xdr:colOff>
      <xdr:row>77</xdr:row>
      <xdr:rowOff>132364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15970"/>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7587</xdr:rowOff>
    </xdr:from>
    <xdr:to>
      <xdr:col>85</xdr:col>
      <xdr:colOff>177800</xdr:colOff>
      <xdr:row>77</xdr:row>
      <xdr:rowOff>109187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30464</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6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35824</xdr:rowOff>
    </xdr:from>
    <xdr:to>
      <xdr:col>81</xdr:col>
      <xdr:colOff>101600</xdr:colOff>
      <xdr:row>77</xdr:row>
      <xdr:rowOff>137424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153951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1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57003</xdr:rowOff>
    </xdr:from>
    <xdr:to>
      <xdr:col>76</xdr:col>
      <xdr:colOff>165100</xdr:colOff>
      <xdr:row>77</xdr:row>
      <xdr:rowOff>158603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3680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3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63520</xdr:rowOff>
    </xdr:from>
    <xdr:to>
      <xdr:col>72</xdr:col>
      <xdr:colOff>38100</xdr:colOff>
      <xdr:row>77</xdr:row>
      <xdr:rowOff>165120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81564</xdr:rowOff>
    </xdr:from>
    <xdr:to>
      <xdr:col>67</xdr:col>
      <xdr:colOff>101600</xdr:colOff>
      <xdr:row>78</xdr:row>
      <xdr:rowOff>11714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28241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156485</xdr:rowOff>
    </xdr:from>
    <xdr:to>
      <xdr:col>85</xdr:col>
      <xdr:colOff>127000</xdr:colOff>
      <xdr:row>98</xdr:row>
      <xdr:rowOff>118225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87135"/>
          <a:ext cx="838200" cy="13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118225</xdr:rowOff>
    </xdr:from>
    <xdr:to>
      <xdr:col>81</xdr:col>
      <xdr:colOff>50800</xdr:colOff>
      <xdr:row>98</xdr:row>
      <xdr:rowOff>149811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20325"/>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124929</xdr:rowOff>
    </xdr:from>
    <xdr:to>
      <xdr:col>76</xdr:col>
      <xdr:colOff>114300</xdr:colOff>
      <xdr:row>98</xdr:row>
      <xdr:rowOff>149811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27029"/>
          <a:ext cx="889000" cy="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124929</xdr:rowOff>
    </xdr:from>
    <xdr:to>
      <xdr:col>71</xdr:col>
      <xdr:colOff>177800</xdr:colOff>
      <xdr:row>98</xdr:row>
      <xdr:rowOff>137123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7029"/>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105685</xdr:rowOff>
    </xdr:from>
    <xdr:to>
      <xdr:col>85</xdr:col>
      <xdr:colOff>177800</xdr:colOff>
      <xdr:row>98</xdr:row>
      <xdr:rowOff>35835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128562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67425</xdr:rowOff>
    </xdr:from>
    <xdr:to>
      <xdr:col>81</xdr:col>
      <xdr:colOff>101600</xdr:colOff>
      <xdr:row>98</xdr:row>
      <xdr:rowOff>169025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160152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99011</xdr:rowOff>
    </xdr:from>
    <xdr:to>
      <xdr:col>76</xdr:col>
      <xdr:colOff>165100</xdr:colOff>
      <xdr:row>99</xdr:row>
      <xdr:rowOff>29161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20288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74129</xdr:rowOff>
    </xdr:from>
    <xdr:to>
      <xdr:col>72</xdr:col>
      <xdr:colOff>38100</xdr:colOff>
      <xdr:row>99</xdr:row>
      <xdr:rowOff>4279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166856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86323</xdr:rowOff>
    </xdr:from>
    <xdr:to>
      <xdr:col>67</xdr:col>
      <xdr:colOff>101600</xdr:colOff>
      <xdr:row>99</xdr:row>
      <xdr:rowOff>16473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7600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48763</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878063"/>
          <a:ext cx="1269" cy="77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166890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6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48763</xdr:rowOff>
    </xdr:from>
    <xdr:to>
      <xdr:col>116</xdr:col>
      <xdr:colOff>152400</xdr:colOff>
      <xdr:row>34</xdr:row>
      <xdr:rowOff>48763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87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132705</xdr:rowOff>
    </xdr:from>
    <xdr:to>
      <xdr:col>116</xdr:col>
      <xdr:colOff>63500</xdr:colOff>
      <xdr:row>38</xdr:row>
      <xdr:rowOff>93500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962005"/>
          <a:ext cx="838200" cy="64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115745</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9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137318</xdr:rowOff>
    </xdr:from>
    <xdr:to>
      <xdr:col>116</xdr:col>
      <xdr:colOff>114300</xdr:colOff>
      <xdr:row>38</xdr:row>
      <xdr:rowOff>67467</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809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102964</xdr:rowOff>
    </xdr:from>
    <xdr:to>
      <xdr:col>111</xdr:col>
      <xdr:colOff>177800</xdr:colOff>
      <xdr:row>38</xdr:row>
      <xdr:rowOff>93500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246464"/>
          <a:ext cx="889000" cy="136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12250</xdr:rowOff>
    </xdr:from>
    <xdr:to>
      <xdr:col>112</xdr:col>
      <xdr:colOff>38100</xdr:colOff>
      <xdr:row>38</xdr:row>
      <xdr:rowOff>113850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130377</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102964</xdr:rowOff>
    </xdr:from>
    <xdr:to>
      <xdr:col>107</xdr:col>
      <xdr:colOff>50800</xdr:colOff>
      <xdr:row>33</xdr:row>
      <xdr:rowOff>21834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5246464"/>
          <a:ext cx="889000" cy="4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30242</xdr:rowOff>
    </xdr:from>
    <xdr:to>
      <xdr:col>107</xdr:col>
      <xdr:colOff>101600</xdr:colOff>
      <xdr:row>38</xdr:row>
      <xdr:rowOff>131842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122969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21834</xdr:rowOff>
    </xdr:from>
    <xdr:to>
      <xdr:col>102</xdr:col>
      <xdr:colOff>114300</xdr:colOff>
      <xdr:row>35</xdr:row>
      <xdr:rowOff>74961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679684"/>
          <a:ext cx="889000" cy="3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38745</xdr:rowOff>
    </xdr:from>
    <xdr:to>
      <xdr:col>102</xdr:col>
      <xdr:colOff>165100</xdr:colOff>
      <xdr:row>38</xdr:row>
      <xdr:rowOff>140345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131472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40825</xdr:rowOff>
    </xdr:from>
    <xdr:to>
      <xdr:col>98</xdr:col>
      <xdr:colOff>38100</xdr:colOff>
      <xdr:row>38</xdr:row>
      <xdr:rowOff>142425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133552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81905</xdr:rowOff>
    </xdr:from>
    <xdr:to>
      <xdr:col>116</xdr:col>
      <xdr:colOff>114300</xdr:colOff>
      <xdr:row>35</xdr:row>
      <xdr:rowOff>12055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168282</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8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42700</xdr:rowOff>
    </xdr:from>
    <xdr:to>
      <xdr:col>112</xdr:col>
      <xdr:colOff>38100</xdr:colOff>
      <xdr:row>38</xdr:row>
      <xdr:rowOff>144300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135427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52164</xdr:rowOff>
    </xdr:from>
    <xdr:to>
      <xdr:col>107</xdr:col>
      <xdr:colOff>101600</xdr:colOff>
      <xdr:row>30</xdr:row>
      <xdr:rowOff>153764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1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170291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49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142484</xdr:rowOff>
    </xdr:from>
    <xdr:to>
      <xdr:col>102</xdr:col>
      <xdr:colOff>165100</xdr:colOff>
      <xdr:row>33</xdr:row>
      <xdr:rowOff>72634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6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89161</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4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24161</xdr:rowOff>
    </xdr:from>
    <xdr:to>
      <xdr:col>98</xdr:col>
      <xdr:colOff>38100</xdr:colOff>
      <xdr:row>35</xdr:row>
      <xdr:rowOff>125761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0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142288</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89111" y="580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100198</xdr:rowOff>
    </xdr:from>
    <xdr:to>
      <xdr:col>116</xdr:col>
      <xdr:colOff>63500</xdr:colOff>
      <xdr:row>58</xdr:row>
      <xdr:rowOff>101181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4429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101181</xdr:rowOff>
    </xdr:from>
    <xdr:to>
      <xdr:col>111</xdr:col>
      <xdr:colOff>177800</xdr:colOff>
      <xdr:row>58</xdr:row>
      <xdr:rowOff>101958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4528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101958</xdr:rowOff>
    </xdr:from>
    <xdr:to>
      <xdr:col>107</xdr:col>
      <xdr:colOff>50800</xdr:colOff>
      <xdr:row>58</xdr:row>
      <xdr:rowOff>102758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4605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102758</xdr:rowOff>
    </xdr:from>
    <xdr:to>
      <xdr:col>102</xdr:col>
      <xdr:colOff>114300</xdr:colOff>
      <xdr:row>58</xdr:row>
      <xdr:rowOff>103649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46858"/>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49398</xdr:rowOff>
    </xdr:from>
    <xdr:to>
      <xdr:col>116</xdr:col>
      <xdr:colOff>114300</xdr:colOff>
      <xdr:row>58</xdr:row>
      <xdr:rowOff>150998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50381</xdr:rowOff>
    </xdr:from>
    <xdr:to>
      <xdr:col>112</xdr:col>
      <xdr:colOff>38100</xdr:colOff>
      <xdr:row>58</xdr:row>
      <xdr:rowOff>151981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143108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8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51158</xdr:rowOff>
    </xdr:from>
    <xdr:to>
      <xdr:col>107</xdr:col>
      <xdr:colOff>101600</xdr:colOff>
      <xdr:row>58</xdr:row>
      <xdr:rowOff>152758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143885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8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51958</xdr:rowOff>
    </xdr:from>
    <xdr:to>
      <xdr:col>102</xdr:col>
      <xdr:colOff>165100</xdr:colOff>
      <xdr:row>58</xdr:row>
      <xdr:rowOff>153558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144685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8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52849</xdr:rowOff>
    </xdr:from>
    <xdr:to>
      <xdr:col>98</xdr:col>
      <xdr:colOff>38100</xdr:colOff>
      <xdr:row>58</xdr:row>
      <xdr:rowOff>154449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9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145576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8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147815</xdr:rowOff>
    </xdr:from>
    <xdr:to>
      <xdr:col>116</xdr:col>
      <xdr:colOff>63500</xdr:colOff>
      <xdr:row>75</xdr:row>
      <xdr:rowOff>58269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320765"/>
          <a:ext cx="838200" cy="59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147815</xdr:rowOff>
    </xdr:from>
    <xdr:to>
      <xdr:col>111</xdr:col>
      <xdr:colOff>177800</xdr:colOff>
      <xdr:row>72</xdr:row>
      <xdr:rowOff>16239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320765"/>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16239</xdr:rowOff>
    </xdr:from>
    <xdr:to>
      <xdr:col>107</xdr:col>
      <xdr:colOff>50800</xdr:colOff>
      <xdr:row>72</xdr:row>
      <xdr:rowOff>115713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360639"/>
          <a:ext cx="889000" cy="9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75676</xdr:rowOff>
    </xdr:from>
    <xdr:to>
      <xdr:col>102</xdr:col>
      <xdr:colOff>114300</xdr:colOff>
      <xdr:row>72</xdr:row>
      <xdr:rowOff>115713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420076"/>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7469</xdr:rowOff>
    </xdr:from>
    <xdr:to>
      <xdr:col>116</xdr:col>
      <xdr:colOff>114300</xdr:colOff>
      <xdr:row>75</xdr:row>
      <xdr:rowOff>109069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86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30346</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71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97015</xdr:rowOff>
    </xdr:from>
    <xdr:to>
      <xdr:col>112</xdr:col>
      <xdr:colOff>38100</xdr:colOff>
      <xdr:row>72</xdr:row>
      <xdr:rowOff>27165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43692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23795" y="1204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136889</xdr:rowOff>
    </xdr:from>
    <xdr:to>
      <xdr:col>107</xdr:col>
      <xdr:colOff>101600</xdr:colOff>
      <xdr:row>72</xdr:row>
      <xdr:rowOff>67039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3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83566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0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64913</xdr:rowOff>
    </xdr:from>
    <xdr:to>
      <xdr:col>102</xdr:col>
      <xdr:colOff>165100</xdr:colOff>
      <xdr:row>72</xdr:row>
      <xdr:rowOff>166513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24876</xdr:rowOff>
    </xdr:from>
    <xdr:to>
      <xdr:col>98</xdr:col>
      <xdr:colOff>38100</xdr:colOff>
      <xdr:row>72</xdr:row>
      <xdr:rowOff>126476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143003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1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類似団体内順位の高い性質として、今年度も「普通建設事業費（新規整備」）及び災害復旧事業費が挙げられる。普通建設事業費（新規整備）については、令和４年度から着手した小学校建設事業費（</a:t>
          </a:r>
          <a:r>
            <a:rPr kumimoji="1" lang="en-US" altLang="ja-JP" sz="1300">
              <a:latin typeface="ＭＳ Ｐゴシック" panose="020B0600070205080204" pitchFamily="50" charset="-128"/>
              <a:ea typeface="ＭＳ Ｐゴシック" panose="020B0600070205080204" pitchFamily="50" charset="-128"/>
            </a:rPr>
            <a:t>651</a:t>
          </a:r>
          <a:r>
            <a:rPr kumimoji="1" lang="ja-JP" altLang="en-US" sz="1300">
              <a:latin typeface="ＭＳ Ｐゴシック" panose="020B0600070205080204" pitchFamily="50" charset="-128"/>
              <a:ea typeface="ＭＳ Ｐゴシック" panose="020B0600070205080204" pitchFamily="50" charset="-128"/>
            </a:rPr>
            <a:t>百万円）が大きく影響しており、令和７年度で工事完了となるものの、今後も温泉入浴施設や旧校舎を活用した交流拠点施設整備が計画されるなど引き続き高水準で推移することが見込まれている。また災害復旧事業費では、令和５年台風７号災害の被害が甚大であり、令和６年度（繰越明許費）は前年度の倍となる</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百万円となった。なお、被災箇所が多数であるなど一部を令和７年度への事故繰越で復旧を進めることとしている。加えて近年の大型事業に充てた起債の元金償還が始まり、公債費コストも増となった。なお投資及び出資金では、下水道事業会計の地方公営企業適用による出資金への性質仕訳によるもので、相当額程度が以前の繰出金から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とおり町人口に比べ大規模な案件が集中したため一人当たりコストの増となり、また人口減少も進む中で急激なコスト減も難しい面があるものの、今後も安定した財政運営を行うためにも、引き続き積立増を継続していくこと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5,713
233.52
7,230,370
6,988,194
187,043
3,270,158
6,713,705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61722</xdr:rowOff>
    </xdr:from>
    <xdr:to>
      <xdr:col>24</xdr:col>
      <xdr:colOff>63500</xdr:colOff>
      <xdr:row>34</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9572"/>
          <a:ext cx="838200"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43307</xdr:rowOff>
    </xdr:from>
    <xdr:to>
      <xdr:col>19</xdr:col>
      <xdr:colOff>177800</xdr:colOff>
      <xdr:row>34</xdr:row>
      <xdr:rowOff>79248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72607"/>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64643</xdr:rowOff>
    </xdr:from>
    <xdr:to>
      <xdr:col>15</xdr:col>
      <xdr:colOff>50800</xdr:colOff>
      <xdr:row>34</xdr:row>
      <xdr:rowOff>79248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3943"/>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64643</xdr:rowOff>
    </xdr:from>
    <xdr:to>
      <xdr:col>10</xdr:col>
      <xdr:colOff>114300</xdr:colOff>
      <xdr:row>34</xdr:row>
      <xdr:rowOff>112776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3943"/>
          <a:ext cx="8890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xdr:rowOff>
    </xdr:from>
    <xdr:to>
      <xdr:col>24</xdr:col>
      <xdr:colOff>114300</xdr:colOff>
      <xdr:row>33</xdr:row>
      <xdr:rowOff>112522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33799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163957</xdr:rowOff>
    </xdr:from>
    <xdr:to>
      <xdr:col>20</xdr:col>
      <xdr:colOff>38100</xdr:colOff>
      <xdr:row>34</xdr:row>
      <xdr:rowOff>94107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110634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28448</xdr:rowOff>
    </xdr:from>
    <xdr:to>
      <xdr:col>15</xdr:col>
      <xdr:colOff>101600</xdr:colOff>
      <xdr:row>34</xdr:row>
      <xdr:rowOff>130048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146575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13843</xdr:rowOff>
    </xdr:from>
    <xdr:to>
      <xdr:col>10</xdr:col>
      <xdr:colOff>165100</xdr:colOff>
      <xdr:row>34</xdr:row>
      <xdr:rowOff>115443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131970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61976</xdr:rowOff>
    </xdr:from>
    <xdr:to>
      <xdr:col>6</xdr:col>
      <xdr:colOff>38100</xdr:colOff>
      <xdr:row>34</xdr:row>
      <xdr:rowOff>163576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8653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95741</xdr:rowOff>
    </xdr:from>
    <xdr:to>
      <xdr:col>24</xdr:col>
      <xdr:colOff>63500</xdr:colOff>
      <xdr:row>57</xdr:row>
      <xdr:rowOff>153120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8391"/>
          <a:ext cx="8382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134800</xdr:rowOff>
    </xdr:from>
    <xdr:to>
      <xdr:col>19</xdr:col>
      <xdr:colOff>177800</xdr:colOff>
      <xdr:row>57</xdr:row>
      <xdr:rowOff>153120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7450"/>
          <a:ext cx="8890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134800</xdr:rowOff>
    </xdr:from>
    <xdr:to>
      <xdr:col>15</xdr:col>
      <xdr:colOff>50800</xdr:colOff>
      <xdr:row>57</xdr:row>
      <xdr:rowOff>141303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7450"/>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61093</xdr:rowOff>
    </xdr:from>
    <xdr:to>
      <xdr:col>10</xdr:col>
      <xdr:colOff>114300</xdr:colOff>
      <xdr:row>57</xdr:row>
      <xdr:rowOff>141303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62293"/>
          <a:ext cx="889000" cy="25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44941</xdr:rowOff>
    </xdr:from>
    <xdr:to>
      <xdr:col>24</xdr:col>
      <xdr:colOff>114300</xdr:colOff>
      <xdr:row>57</xdr:row>
      <xdr:rowOff>146541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23368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102320</xdr:rowOff>
    </xdr:from>
    <xdr:to>
      <xdr:col>20</xdr:col>
      <xdr:colOff>38100</xdr:colOff>
      <xdr:row>58</xdr:row>
      <xdr:rowOff>32470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23597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84000</xdr:rowOff>
    </xdr:from>
    <xdr:to>
      <xdr:col>15</xdr:col>
      <xdr:colOff>101600</xdr:colOff>
      <xdr:row>58</xdr:row>
      <xdr:rowOff>14150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90503</xdr:rowOff>
    </xdr:from>
    <xdr:to>
      <xdr:col>10</xdr:col>
      <xdr:colOff>165100</xdr:colOff>
      <xdr:row>58</xdr:row>
      <xdr:rowOff>20653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10293</xdr:rowOff>
    </xdr:from>
    <xdr:to>
      <xdr:col>6</xdr:col>
      <xdr:colOff>38100</xdr:colOff>
      <xdr:row>56</xdr:row>
      <xdr:rowOff>111893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128420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13329</xdr:rowOff>
    </xdr:from>
    <xdr:to>
      <xdr:col>24</xdr:col>
      <xdr:colOff>63500</xdr:colOff>
      <xdr:row>76</xdr:row>
      <xdr:rowOff>142970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3529"/>
          <a:ext cx="838200" cy="1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142970</xdr:rowOff>
    </xdr:from>
    <xdr:to>
      <xdr:col>19</xdr:col>
      <xdr:colOff>177800</xdr:colOff>
      <xdr:row>76</xdr:row>
      <xdr:rowOff>166412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3170"/>
          <a:ext cx="8890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133944</xdr:rowOff>
    </xdr:from>
    <xdr:to>
      <xdr:col>15</xdr:col>
      <xdr:colOff>50800</xdr:colOff>
      <xdr:row>76</xdr:row>
      <xdr:rowOff>166412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4144"/>
          <a:ext cx="8890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133944</xdr:rowOff>
    </xdr:from>
    <xdr:to>
      <xdr:col>10</xdr:col>
      <xdr:colOff>114300</xdr:colOff>
      <xdr:row>77</xdr:row>
      <xdr:rowOff>22180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4144"/>
          <a:ext cx="889000" cy="5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133980</xdr:rowOff>
    </xdr:from>
    <xdr:to>
      <xdr:col>24</xdr:col>
      <xdr:colOff>114300</xdr:colOff>
      <xdr:row>76</xdr:row>
      <xdr:rowOff>64129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2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156857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92170</xdr:rowOff>
    </xdr:from>
    <xdr:to>
      <xdr:col>20</xdr:col>
      <xdr:colOff>38100</xdr:colOff>
      <xdr:row>77</xdr:row>
      <xdr:rowOff>22320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38846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9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115612</xdr:rowOff>
    </xdr:from>
    <xdr:to>
      <xdr:col>15</xdr:col>
      <xdr:colOff>101600</xdr:colOff>
      <xdr:row>77</xdr:row>
      <xdr:rowOff>45762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62289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83144</xdr:rowOff>
    </xdr:from>
    <xdr:to>
      <xdr:col>10</xdr:col>
      <xdr:colOff>165100</xdr:colOff>
      <xdr:row>77</xdr:row>
      <xdr:rowOff>13294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29820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142830</xdr:rowOff>
    </xdr:from>
    <xdr:to>
      <xdr:col>6</xdr:col>
      <xdr:colOff>38100</xdr:colOff>
      <xdr:row>77</xdr:row>
      <xdr:rowOff>72980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89508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119338</xdr:rowOff>
    </xdr:from>
    <xdr:to>
      <xdr:col>24</xdr:col>
      <xdr:colOff>63500</xdr:colOff>
      <xdr:row>98</xdr:row>
      <xdr:rowOff>121312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1438"/>
          <a:ext cx="83820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121312</xdr:rowOff>
    </xdr:from>
    <xdr:to>
      <xdr:col>19</xdr:col>
      <xdr:colOff>177800</xdr:colOff>
      <xdr:row>98</xdr:row>
      <xdr:rowOff>121963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3412"/>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120932</xdr:rowOff>
    </xdr:from>
    <xdr:to>
      <xdr:col>15</xdr:col>
      <xdr:colOff>50800</xdr:colOff>
      <xdr:row>98</xdr:row>
      <xdr:rowOff>121963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3032"/>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120932</xdr:rowOff>
    </xdr:from>
    <xdr:to>
      <xdr:col>10</xdr:col>
      <xdr:colOff>114300</xdr:colOff>
      <xdr:row>98</xdr:row>
      <xdr:rowOff>125220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3032"/>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68538</xdr:rowOff>
    </xdr:from>
    <xdr:to>
      <xdr:col>24</xdr:col>
      <xdr:colOff>114300</xdr:colOff>
      <xdr:row>98</xdr:row>
      <xdr:rowOff>170138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70512</xdr:rowOff>
    </xdr:from>
    <xdr:to>
      <xdr:col>20</xdr:col>
      <xdr:colOff>38100</xdr:colOff>
      <xdr:row>99</xdr:row>
      <xdr:rowOff>662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163239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71163</xdr:rowOff>
    </xdr:from>
    <xdr:to>
      <xdr:col>15</xdr:col>
      <xdr:colOff>101600</xdr:colOff>
      <xdr:row>99</xdr:row>
      <xdr:rowOff>1313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163890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70132</xdr:rowOff>
    </xdr:from>
    <xdr:to>
      <xdr:col>10</xdr:col>
      <xdr:colOff>165100</xdr:colOff>
      <xdr:row>99</xdr:row>
      <xdr:rowOff>282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162859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74420</xdr:rowOff>
    </xdr:from>
    <xdr:to>
      <xdr:col>6</xdr:col>
      <xdr:colOff>38100</xdr:colOff>
      <xdr:row>99</xdr:row>
      <xdr:rowOff>4570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167147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60696</xdr:rowOff>
    </xdr:from>
    <xdr:to>
      <xdr:col>55</xdr:col>
      <xdr:colOff>0</xdr:colOff>
      <xdr:row>38</xdr:row>
      <xdr:rowOff>62662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75796"/>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62662</xdr:rowOff>
    </xdr:from>
    <xdr:to>
      <xdr:col>50</xdr:col>
      <xdr:colOff>114300</xdr:colOff>
      <xdr:row>38</xdr:row>
      <xdr:rowOff>64216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7762"/>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64216</xdr:rowOff>
    </xdr:from>
    <xdr:to>
      <xdr:col>45</xdr:col>
      <xdr:colOff>177800</xdr:colOff>
      <xdr:row>38</xdr:row>
      <xdr:rowOff>65816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931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65816</xdr:rowOff>
    </xdr:from>
    <xdr:to>
      <xdr:col>41</xdr:col>
      <xdr:colOff>50800</xdr:colOff>
      <xdr:row>38</xdr:row>
      <xdr:rowOff>67600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80916"/>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9896</xdr:rowOff>
    </xdr:from>
    <xdr:to>
      <xdr:col>55</xdr:col>
      <xdr:colOff>50800</xdr:colOff>
      <xdr:row>38</xdr:row>
      <xdr:rowOff>111496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140723</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1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11862</xdr:rowOff>
    </xdr:from>
    <xdr:to>
      <xdr:col>50</xdr:col>
      <xdr:colOff>165100</xdr:colOff>
      <xdr:row>38</xdr:row>
      <xdr:rowOff>113462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129989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13416</xdr:rowOff>
    </xdr:from>
    <xdr:to>
      <xdr:col>46</xdr:col>
      <xdr:colOff>38100</xdr:colOff>
      <xdr:row>38</xdr:row>
      <xdr:rowOff>115016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131543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0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15016</xdr:rowOff>
    </xdr:from>
    <xdr:to>
      <xdr:col>41</xdr:col>
      <xdr:colOff>101600</xdr:colOff>
      <xdr:row>38</xdr:row>
      <xdr:rowOff>116616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133144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0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16800</xdr:rowOff>
    </xdr:from>
    <xdr:to>
      <xdr:col>36</xdr:col>
      <xdr:colOff>165100</xdr:colOff>
      <xdr:row>38</xdr:row>
      <xdr:rowOff>118400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134927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49109</xdr:rowOff>
    </xdr:from>
    <xdr:to>
      <xdr:col>55</xdr:col>
      <xdr:colOff>0</xdr:colOff>
      <xdr:row>57</xdr:row>
      <xdr:rowOff>104019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21759"/>
          <a:ext cx="8382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103684</xdr:rowOff>
    </xdr:from>
    <xdr:to>
      <xdr:col>50</xdr:col>
      <xdr:colOff>114300</xdr:colOff>
      <xdr:row>57</xdr:row>
      <xdr:rowOff>104019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76334"/>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103684</xdr:rowOff>
    </xdr:from>
    <xdr:to>
      <xdr:col>45</xdr:col>
      <xdr:colOff>177800</xdr:colOff>
      <xdr:row>57</xdr:row>
      <xdr:rowOff>148489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6334"/>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148489</xdr:rowOff>
    </xdr:from>
    <xdr:to>
      <xdr:col>41</xdr:col>
      <xdr:colOff>50800</xdr:colOff>
      <xdr:row>57</xdr:row>
      <xdr:rowOff>162396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21139"/>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169759</xdr:rowOff>
    </xdr:from>
    <xdr:to>
      <xdr:col>55</xdr:col>
      <xdr:colOff>50800</xdr:colOff>
      <xdr:row>57</xdr:row>
      <xdr:rowOff>99909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21186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53219</xdr:rowOff>
    </xdr:from>
    <xdr:to>
      <xdr:col>50</xdr:col>
      <xdr:colOff>165100</xdr:colOff>
      <xdr:row>57</xdr:row>
      <xdr:rowOff>154819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171346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52884</xdr:rowOff>
    </xdr:from>
    <xdr:to>
      <xdr:col>46</xdr:col>
      <xdr:colOff>38100</xdr:colOff>
      <xdr:row>57</xdr:row>
      <xdr:rowOff>154484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171011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97689</xdr:rowOff>
    </xdr:from>
    <xdr:to>
      <xdr:col>41</xdr:col>
      <xdr:colOff>101600</xdr:colOff>
      <xdr:row>58</xdr:row>
      <xdr:rowOff>27839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44366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111596</xdr:rowOff>
    </xdr:from>
    <xdr:to>
      <xdr:col>36</xdr:col>
      <xdr:colOff>165100</xdr:colOff>
      <xdr:row>58</xdr:row>
      <xdr:rowOff>41746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58273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74081</xdr:rowOff>
    </xdr:from>
    <xdr:to>
      <xdr:col>55</xdr:col>
      <xdr:colOff>0</xdr:colOff>
      <xdr:row>78</xdr:row>
      <xdr:rowOff>97172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7181"/>
          <a:ext cx="838200" cy="2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555</xdr:rowOff>
    </xdr:from>
    <xdr:to>
      <xdr:col>50</xdr:col>
      <xdr:colOff>114300</xdr:colOff>
      <xdr:row>78</xdr:row>
      <xdr:rowOff>74081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02205"/>
          <a:ext cx="889000" cy="24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555</xdr:rowOff>
    </xdr:from>
    <xdr:to>
      <xdr:col>45</xdr:col>
      <xdr:colOff>177800</xdr:colOff>
      <xdr:row>77</xdr:row>
      <xdr:rowOff>15167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02205"/>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15167</xdr:rowOff>
    </xdr:from>
    <xdr:to>
      <xdr:col>41</xdr:col>
      <xdr:colOff>50800</xdr:colOff>
      <xdr:row>77</xdr:row>
      <xdr:rowOff>132499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16817"/>
          <a:ext cx="889000" cy="1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46372</xdr:rowOff>
    </xdr:from>
    <xdr:to>
      <xdr:col>55</xdr:col>
      <xdr:colOff>50800</xdr:colOff>
      <xdr:row>78</xdr:row>
      <xdr:rowOff>147972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139571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23281</xdr:rowOff>
    </xdr:from>
    <xdr:to>
      <xdr:col>50</xdr:col>
      <xdr:colOff>165100</xdr:colOff>
      <xdr:row>78</xdr:row>
      <xdr:rowOff>124881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116008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121205</xdr:rowOff>
    </xdr:from>
    <xdr:to>
      <xdr:col>46</xdr:col>
      <xdr:colOff>38100</xdr:colOff>
      <xdr:row>77</xdr:row>
      <xdr:rowOff>51355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67882</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92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135817</xdr:rowOff>
    </xdr:from>
    <xdr:to>
      <xdr:col>41</xdr:col>
      <xdr:colOff>101600</xdr:colOff>
      <xdr:row>77</xdr:row>
      <xdr:rowOff>65967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82494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4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81699</xdr:rowOff>
    </xdr:from>
    <xdr:to>
      <xdr:col>36</xdr:col>
      <xdr:colOff>165100</xdr:colOff>
      <xdr:row>78</xdr:row>
      <xdr:rowOff>11849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28376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83697</xdr:rowOff>
    </xdr:from>
    <xdr:to>
      <xdr:col>55</xdr:col>
      <xdr:colOff>0</xdr:colOff>
      <xdr:row>97</xdr:row>
      <xdr:rowOff>84607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14347"/>
          <a:ext cx="8382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43879</xdr:rowOff>
    </xdr:from>
    <xdr:to>
      <xdr:col>50</xdr:col>
      <xdr:colOff>114300</xdr:colOff>
      <xdr:row>97</xdr:row>
      <xdr:rowOff>84607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74529"/>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43879</xdr:rowOff>
    </xdr:from>
    <xdr:to>
      <xdr:col>45</xdr:col>
      <xdr:colOff>177800</xdr:colOff>
      <xdr:row>97</xdr:row>
      <xdr:rowOff>91044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4529"/>
          <a:ext cx="889000" cy="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91044</xdr:rowOff>
    </xdr:from>
    <xdr:to>
      <xdr:col>41</xdr:col>
      <xdr:colOff>50800</xdr:colOff>
      <xdr:row>97</xdr:row>
      <xdr:rowOff>99955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21694"/>
          <a:ext cx="8890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32897</xdr:rowOff>
    </xdr:from>
    <xdr:to>
      <xdr:col>55</xdr:col>
      <xdr:colOff>50800</xdr:colOff>
      <xdr:row>97</xdr:row>
      <xdr:rowOff>134497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119274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33807</xdr:rowOff>
    </xdr:from>
    <xdr:to>
      <xdr:col>50</xdr:col>
      <xdr:colOff>165100</xdr:colOff>
      <xdr:row>97</xdr:row>
      <xdr:rowOff>135407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126534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164529</xdr:rowOff>
    </xdr:from>
    <xdr:to>
      <xdr:col>46</xdr:col>
      <xdr:colOff>38100</xdr:colOff>
      <xdr:row>97</xdr:row>
      <xdr:rowOff>94679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85806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40244</xdr:rowOff>
    </xdr:from>
    <xdr:to>
      <xdr:col>41</xdr:col>
      <xdr:colOff>101600</xdr:colOff>
      <xdr:row>97</xdr:row>
      <xdr:rowOff>141844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132971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49155</xdr:rowOff>
    </xdr:from>
    <xdr:to>
      <xdr:col>36</xdr:col>
      <xdr:colOff>165100</xdr:colOff>
      <xdr:row>97</xdr:row>
      <xdr:rowOff>150755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141882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68322</xdr:rowOff>
    </xdr:from>
    <xdr:to>
      <xdr:col>85</xdr:col>
      <xdr:colOff>127000</xdr:colOff>
      <xdr:row>37</xdr:row>
      <xdr:rowOff>78022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11972"/>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78022</xdr:rowOff>
    </xdr:from>
    <xdr:to>
      <xdr:col>81</xdr:col>
      <xdr:colOff>50800</xdr:colOff>
      <xdr:row>37</xdr:row>
      <xdr:rowOff>79731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1672"/>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79731</xdr:rowOff>
    </xdr:from>
    <xdr:to>
      <xdr:col>76</xdr:col>
      <xdr:colOff>114300</xdr:colOff>
      <xdr:row>37</xdr:row>
      <xdr:rowOff>162669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23381"/>
          <a:ext cx="889000" cy="8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162669</xdr:rowOff>
    </xdr:from>
    <xdr:to>
      <xdr:col>71</xdr:col>
      <xdr:colOff>177800</xdr:colOff>
      <xdr:row>38</xdr:row>
      <xdr:rowOff>11477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06319"/>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17522</xdr:rowOff>
    </xdr:from>
    <xdr:to>
      <xdr:col>85</xdr:col>
      <xdr:colOff>177800</xdr:colOff>
      <xdr:row>37</xdr:row>
      <xdr:rowOff>119122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167399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27222</xdr:rowOff>
    </xdr:from>
    <xdr:to>
      <xdr:col>81</xdr:col>
      <xdr:colOff>101600</xdr:colOff>
      <xdr:row>37</xdr:row>
      <xdr:rowOff>128822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119949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28931</xdr:rowOff>
    </xdr:from>
    <xdr:to>
      <xdr:col>76</xdr:col>
      <xdr:colOff>165100</xdr:colOff>
      <xdr:row>37</xdr:row>
      <xdr:rowOff>130531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111869</xdr:rowOff>
    </xdr:from>
    <xdr:to>
      <xdr:col>72</xdr:col>
      <xdr:colOff>38100</xdr:colOff>
      <xdr:row>38</xdr:row>
      <xdr:rowOff>42019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33146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132127</xdr:rowOff>
    </xdr:from>
    <xdr:to>
      <xdr:col>67</xdr:col>
      <xdr:colOff>101600</xdr:colOff>
      <xdr:row>38</xdr:row>
      <xdr:rowOff>62277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53404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151682</xdr:rowOff>
    </xdr:from>
    <xdr:to>
      <xdr:col>85</xdr:col>
      <xdr:colOff>127000</xdr:colOff>
      <xdr:row>55</xdr:row>
      <xdr:rowOff>119678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409982"/>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151682</xdr:rowOff>
    </xdr:from>
    <xdr:to>
      <xdr:col>81</xdr:col>
      <xdr:colOff>50800</xdr:colOff>
      <xdr:row>55</xdr:row>
      <xdr:rowOff>59409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409982"/>
          <a:ext cx="889000" cy="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59409</xdr:rowOff>
    </xdr:from>
    <xdr:to>
      <xdr:col>76</xdr:col>
      <xdr:colOff>114300</xdr:colOff>
      <xdr:row>57</xdr:row>
      <xdr:rowOff>114302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89159"/>
          <a:ext cx="889000" cy="39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114302</xdr:rowOff>
    </xdr:from>
    <xdr:to>
      <xdr:col>71</xdr:col>
      <xdr:colOff>177800</xdr:colOff>
      <xdr:row>58</xdr:row>
      <xdr:rowOff>44877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86952"/>
          <a:ext cx="889000" cy="10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68878</xdr:rowOff>
    </xdr:from>
    <xdr:to>
      <xdr:col>85</xdr:col>
      <xdr:colOff>177800</xdr:colOff>
      <xdr:row>55</xdr:row>
      <xdr:rowOff>170478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91755</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5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100882</xdr:rowOff>
    </xdr:from>
    <xdr:to>
      <xdr:col>81</xdr:col>
      <xdr:colOff>101600</xdr:colOff>
      <xdr:row>55</xdr:row>
      <xdr:rowOff>31032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3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47559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13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8609</xdr:rowOff>
    </xdr:from>
    <xdr:to>
      <xdr:col>76</xdr:col>
      <xdr:colOff>165100</xdr:colOff>
      <xdr:row>55</xdr:row>
      <xdr:rowOff>110209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4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126736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21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63502</xdr:rowOff>
    </xdr:from>
    <xdr:to>
      <xdr:col>72</xdr:col>
      <xdr:colOff>38100</xdr:colOff>
      <xdr:row>57</xdr:row>
      <xdr:rowOff>165102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10179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61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165527</xdr:rowOff>
    </xdr:from>
    <xdr:to>
      <xdr:col>67</xdr:col>
      <xdr:colOff>101600</xdr:colOff>
      <xdr:row>58</xdr:row>
      <xdr:rowOff>95677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86804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111551</xdr:rowOff>
    </xdr:from>
    <xdr:to>
      <xdr:col>85</xdr:col>
      <xdr:colOff>127000</xdr:colOff>
      <xdr:row>76</xdr:row>
      <xdr:rowOff>169185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798851"/>
          <a:ext cx="838200" cy="40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169185</xdr:rowOff>
    </xdr:from>
    <xdr:to>
      <xdr:col>81</xdr:col>
      <xdr:colOff>50800</xdr:colOff>
      <xdr:row>77</xdr:row>
      <xdr:rowOff>85051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99385"/>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85051</xdr:rowOff>
    </xdr:from>
    <xdr:to>
      <xdr:col>76</xdr:col>
      <xdr:colOff>114300</xdr:colOff>
      <xdr:row>77</xdr:row>
      <xdr:rowOff>130780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86701"/>
          <a:ext cx="889000" cy="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130780</xdr:rowOff>
    </xdr:from>
    <xdr:to>
      <xdr:col>71</xdr:col>
      <xdr:colOff>177800</xdr:colOff>
      <xdr:row>78</xdr:row>
      <xdr:rowOff>133998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32430"/>
          <a:ext cx="889000" cy="17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60751</xdr:rowOff>
    </xdr:from>
    <xdr:to>
      <xdr:col>85</xdr:col>
      <xdr:colOff>177800</xdr:colOff>
      <xdr:row>74</xdr:row>
      <xdr:rowOff>162351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7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83628</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59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118385</xdr:rowOff>
    </xdr:from>
    <xdr:to>
      <xdr:col>81</xdr:col>
      <xdr:colOff>101600</xdr:colOff>
      <xdr:row>77</xdr:row>
      <xdr:rowOff>48535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65062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34251</xdr:rowOff>
    </xdr:from>
    <xdr:to>
      <xdr:col>76</xdr:col>
      <xdr:colOff>165100</xdr:colOff>
      <xdr:row>77</xdr:row>
      <xdr:rowOff>135851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152378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79980</xdr:rowOff>
    </xdr:from>
    <xdr:to>
      <xdr:col>72</xdr:col>
      <xdr:colOff>38100</xdr:colOff>
      <xdr:row>78</xdr:row>
      <xdr:rowOff>10130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26657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5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83198</xdr:rowOff>
    </xdr:from>
    <xdr:to>
      <xdr:col>67</xdr:col>
      <xdr:colOff>101600</xdr:colOff>
      <xdr:row>79</xdr:row>
      <xdr:rowOff>13348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4475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58387</xdr:rowOff>
    </xdr:from>
    <xdr:to>
      <xdr:col>85</xdr:col>
      <xdr:colOff>127000</xdr:colOff>
      <xdr:row>97</xdr:row>
      <xdr:rowOff>86624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9037"/>
          <a:ext cx="8382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86624</xdr:rowOff>
    </xdr:from>
    <xdr:to>
      <xdr:col>81</xdr:col>
      <xdr:colOff>50800</xdr:colOff>
      <xdr:row>97</xdr:row>
      <xdr:rowOff>107803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17274"/>
          <a:ext cx="8890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107803</xdr:rowOff>
    </xdr:from>
    <xdr:to>
      <xdr:col>76</xdr:col>
      <xdr:colOff>114300</xdr:colOff>
      <xdr:row>97</xdr:row>
      <xdr:rowOff>114320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38453"/>
          <a:ext cx="889000" cy="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114320</xdr:rowOff>
    </xdr:from>
    <xdr:to>
      <xdr:col>71</xdr:col>
      <xdr:colOff>177800</xdr:colOff>
      <xdr:row>97</xdr:row>
      <xdr:rowOff>132364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44970"/>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7587</xdr:rowOff>
    </xdr:from>
    <xdr:to>
      <xdr:col>85</xdr:col>
      <xdr:colOff>177800</xdr:colOff>
      <xdr:row>97</xdr:row>
      <xdr:rowOff>109187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30464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35824</xdr:rowOff>
    </xdr:from>
    <xdr:to>
      <xdr:col>81</xdr:col>
      <xdr:colOff>101600</xdr:colOff>
      <xdr:row>97</xdr:row>
      <xdr:rowOff>137424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153951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57003</xdr:rowOff>
    </xdr:from>
    <xdr:to>
      <xdr:col>76</xdr:col>
      <xdr:colOff>165100</xdr:colOff>
      <xdr:row>97</xdr:row>
      <xdr:rowOff>158603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63520</xdr:rowOff>
    </xdr:from>
    <xdr:to>
      <xdr:col>72</xdr:col>
      <xdr:colOff>38100</xdr:colOff>
      <xdr:row>97</xdr:row>
      <xdr:rowOff>165120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81564</xdr:rowOff>
    </xdr:from>
    <xdr:to>
      <xdr:col>67</xdr:col>
      <xdr:colOff>101600</xdr:colOff>
      <xdr:row>98</xdr:row>
      <xdr:rowOff>11714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28241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8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の傾向は前年度と同様であり、性質別の分析要因に同じく教育費（小学校建設）と災害復旧費が高い順位となっている。なお順位を１つ上げた議会費では、改選を迎える令和７年議会選挙から議員定数２減の１０人とすることとしている。同じく順位を６つ上げた農林水産業費では、老朽化した林道施設や水路改修の更新整備が進めれられた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普通交付税の追加交付等もあり分母となる標準財政規模は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の増となった。このため財政調整基金残高比では基金取崩しがなかったものの微減となっている。また、普通交付税の増はあったものの、ふるさと応援基金をはじめとした特目基金では寄付目的や基金趣旨に沿った取崩（充当）を行っており、実質収支額の増に繋がっている。なお実質単年度収支では、前年度決算時に財政運営への余裕を持たせるため例年以上の繰越金としていためであり、今年度は普通交付税の増もあり落ち着いた比率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引き続き全会計において資金不足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うち下水道事業会計は下水道と集落排水処理事業の両特別会計による企業会計（法適化・会計統合）初年度であり、本町の上下水道事業の全てが企業会計化された。水道事業・下水道事業とも決算においては赤字比率は計上されないものの、依然として普通会計からの多額な支援（出資金等）が不可欠であり、一方では老朽施設の更新・整備が迫るなど料金改定や経営戦略等を活用した財政推計も必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なお、介護保険事業、国民健康保険事業、後期高齢者医療事業では基準に基づいた繰出しや年次的な保険料の見直しなどを行い、財政的にも安定した給付サービスの提供を継続している。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7230370</v>
      </c>
      <c r="BO4" s="436"/>
      <c r="BP4" s="436"/>
      <c r="BQ4" s="436"/>
      <c r="BR4" s="436"/>
      <c r="BS4" s="436"/>
      <c r="BT4" s="436"/>
      <c r="BU4" s="437"/>
      <c r="BV4" s="435">
        <v>6521397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5.7</v>
      </c>
      <c r="CU4" s="576"/>
      <c r="CV4" s="576"/>
      <c r="CW4" s="576"/>
      <c r="CX4" s="576"/>
      <c r="CY4" s="576"/>
      <c r="CZ4" s="576"/>
      <c r="DA4" s="577"/>
      <c r="DB4" s="575">
        <v>5.2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6988194</v>
      </c>
      <c r="BO5" s="407"/>
      <c r="BP5" s="407"/>
      <c r="BQ5" s="407"/>
      <c r="BR5" s="407"/>
      <c r="BS5" s="407"/>
      <c r="BT5" s="407"/>
      <c r="BU5" s="408"/>
      <c r="BV5" s="406">
        <v>6267760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82.7</v>
      </c>
      <c r="CU5" s="404"/>
      <c r="CV5" s="404"/>
      <c r="CW5" s="404"/>
      <c r="CX5" s="404"/>
      <c r="CY5" s="404"/>
      <c r="CZ5" s="404"/>
      <c r="DA5" s="405"/>
      <c r="DB5" s="403">
        <v>85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242176</v>
      </c>
      <c r="BO6" s="407"/>
      <c r="BP6" s="407"/>
      <c r="BQ6" s="407"/>
      <c r="BR6" s="407"/>
      <c r="BS6" s="407"/>
      <c r="BT6" s="407"/>
      <c r="BU6" s="408"/>
      <c r="BV6" s="406">
        <v>253637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82.8</v>
      </c>
      <c r="CU6" s="550"/>
      <c r="CV6" s="550"/>
      <c r="CW6" s="550"/>
      <c r="CX6" s="550"/>
      <c r="CY6" s="550"/>
      <c r="CZ6" s="550"/>
      <c r="DA6" s="551"/>
      <c r="DB6" s="549">
        <v>85.3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55133</v>
      </c>
      <c r="BO7" s="407"/>
      <c r="BP7" s="407"/>
      <c r="BQ7" s="407"/>
      <c r="BR7" s="407"/>
      <c r="BS7" s="407"/>
      <c r="BT7" s="407"/>
      <c r="BU7" s="408"/>
      <c r="BV7" s="406">
        <v>87606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3270158</v>
      </c>
      <c r="CU7" s="407"/>
      <c r="CV7" s="407"/>
      <c r="CW7" s="407"/>
      <c r="CX7" s="407"/>
      <c r="CY7" s="407"/>
      <c r="CZ7" s="407"/>
      <c r="DA7" s="408"/>
      <c r="DB7" s="406">
        <v>3200129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187043</v>
      </c>
      <c r="BO8" s="407"/>
      <c r="BP8" s="407"/>
      <c r="BQ8" s="407"/>
      <c r="BR8" s="407"/>
      <c r="BS8" s="407"/>
      <c r="BT8" s="407"/>
      <c r="BU8" s="408"/>
      <c r="BV8" s="406">
        <v>166031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6060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21012</v>
      </c>
      <c r="BO9" s="407"/>
      <c r="BP9" s="407"/>
      <c r="BQ9" s="407"/>
      <c r="BR9" s="407"/>
      <c r="BS9" s="407"/>
      <c r="BT9" s="407"/>
      <c r="BU9" s="408"/>
      <c r="BV9" s="406">
        <v>58058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14.2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6490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804</v>
      </c>
      <c r="BO10" s="407"/>
      <c r="BP10" s="407"/>
      <c r="BQ10" s="407"/>
      <c r="BR10" s="407"/>
      <c r="BS10" s="407"/>
      <c r="BT10" s="407"/>
      <c r="BU10" s="408"/>
      <c r="BV10" s="406">
        <v>1302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5788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5713</v>
      </c>
      <c r="S13" s="494"/>
      <c r="T13" s="494"/>
      <c r="U13" s="494"/>
      <c r="V13" s="495"/>
      <c r="W13" s="496" t="s">
        <v>131</v>
      </c>
      <c r="X13" s="392"/>
      <c r="Y13" s="392"/>
      <c r="Z13" s="392"/>
      <c r="AA13" s="392"/>
      <c r="AB13" s="393"/>
      <c r="AC13" s="359">
        <v>353</v>
      </c>
      <c r="AD13" s="360"/>
      <c r="AE13" s="360"/>
      <c r="AF13" s="360"/>
      <c r="AG13" s="361"/>
      <c r="AH13" s="359">
        <v>523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21816</v>
      </c>
      <c r="BO13" s="407"/>
      <c r="BP13" s="407"/>
      <c r="BQ13" s="407"/>
      <c r="BR13" s="407"/>
      <c r="BS13" s="407"/>
      <c r="BT13" s="407"/>
      <c r="BU13" s="408"/>
      <c r="BV13" s="406">
        <v>59360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5936</v>
      </c>
      <c r="S14" s="494"/>
      <c r="T14" s="494"/>
      <c r="U14" s="494"/>
      <c r="V14" s="495"/>
      <c r="W14" s="497"/>
      <c r="X14" s="395"/>
      <c r="Y14" s="395"/>
      <c r="Z14" s="395"/>
      <c r="AA14" s="395"/>
      <c r="AB14" s="396"/>
      <c r="AC14" s="486">
        <v>12</v>
      </c>
      <c r="AD14" s="487"/>
      <c r="AE14" s="487"/>
      <c r="AF14" s="487"/>
      <c r="AG14" s="488"/>
      <c r="AH14" s="486">
        <v>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5853</v>
      </c>
      <c r="S15" s="494"/>
      <c r="T15" s="494"/>
      <c r="U15" s="494"/>
      <c r="V15" s="495"/>
      <c r="W15" s="496" t="s">
        <v>137</v>
      </c>
      <c r="X15" s="392"/>
      <c r="Y15" s="392"/>
      <c r="Z15" s="392"/>
      <c r="AA15" s="392"/>
      <c r="AB15" s="393"/>
      <c r="AC15" s="359">
        <v>576</v>
      </c>
      <c r="AD15" s="360"/>
      <c r="AE15" s="360"/>
      <c r="AF15" s="360"/>
      <c r="AG15" s="361"/>
      <c r="AH15" s="359">
        <v>613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697000</v>
      </c>
      <c r="BO15" s="436"/>
      <c r="BP15" s="436"/>
      <c r="BQ15" s="436"/>
      <c r="BR15" s="436"/>
      <c r="BS15" s="436"/>
      <c r="BT15" s="436"/>
      <c r="BU15" s="437"/>
      <c r="BV15" s="435">
        <v>680883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19.600000000000001</v>
      </c>
      <c r="AD16" s="487"/>
      <c r="AE16" s="487"/>
      <c r="AF16" s="487"/>
      <c r="AG16" s="488"/>
      <c r="AH16" s="486">
        <v>18.7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3102723</v>
      </c>
      <c r="BO16" s="407"/>
      <c r="BP16" s="407"/>
      <c r="BQ16" s="407"/>
      <c r="BR16" s="407"/>
      <c r="BS16" s="407"/>
      <c r="BT16" s="407"/>
      <c r="BU16" s="408"/>
      <c r="BV16" s="406">
        <v>3041525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2015</v>
      </c>
      <c r="AD17" s="360"/>
      <c r="AE17" s="360"/>
      <c r="AF17" s="360"/>
      <c r="AG17" s="361"/>
      <c r="AH17" s="359">
        <v>2140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858224</v>
      </c>
      <c r="BO17" s="407"/>
      <c r="BP17" s="407"/>
      <c r="BQ17" s="407"/>
      <c r="BR17" s="407"/>
      <c r="BS17" s="407"/>
      <c r="BT17" s="407"/>
      <c r="BU17" s="408"/>
      <c r="BV17" s="406">
        <v>839867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233.52</v>
      </c>
      <c r="M18" s="459"/>
      <c r="N18" s="459"/>
      <c r="O18" s="459"/>
      <c r="P18" s="459"/>
      <c r="Q18" s="459"/>
      <c r="R18" s="460"/>
      <c r="S18" s="460"/>
      <c r="T18" s="460"/>
      <c r="U18" s="460"/>
      <c r="V18" s="461"/>
      <c r="W18" s="477"/>
      <c r="X18" s="478"/>
      <c r="Y18" s="478"/>
      <c r="Z18" s="478"/>
      <c r="AA18" s="478"/>
      <c r="AB18" s="502"/>
      <c r="AC18" s="376">
        <v>68.400000000000006</v>
      </c>
      <c r="AD18" s="377"/>
      <c r="AE18" s="377"/>
      <c r="AF18" s="377"/>
      <c r="AG18" s="462"/>
      <c r="AH18" s="376">
        <v>65.3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2755809</v>
      </c>
      <c r="BO18" s="407"/>
      <c r="BP18" s="407"/>
      <c r="BQ18" s="407"/>
      <c r="BR18" s="407"/>
      <c r="BS18" s="407"/>
      <c r="BT18" s="407"/>
      <c r="BU18" s="408"/>
      <c r="BV18" s="406">
        <v>2758461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4202768</v>
      </c>
      <c r="BO19" s="407"/>
      <c r="BP19" s="407"/>
      <c r="BQ19" s="407"/>
      <c r="BR19" s="407"/>
      <c r="BS19" s="407"/>
      <c r="BT19" s="407"/>
      <c r="BU19" s="408"/>
      <c r="BV19" s="406">
        <v>4093253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2230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6713705</v>
      </c>
      <c r="BO22" s="436"/>
      <c r="BP22" s="436"/>
      <c r="BQ22" s="436"/>
      <c r="BR22" s="436"/>
      <c r="BS22" s="436"/>
      <c r="BT22" s="436"/>
      <c r="BU22" s="437"/>
      <c r="BV22" s="435">
        <v>6461626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6371140</v>
      </c>
      <c r="BO23" s="407"/>
      <c r="BP23" s="407"/>
      <c r="BQ23" s="407"/>
      <c r="BR23" s="407"/>
      <c r="BS23" s="407"/>
      <c r="BT23" s="407"/>
      <c r="BU23" s="408"/>
      <c r="BV23" s="406">
        <v>6025939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8290</v>
      </c>
      <c r="R24" s="360"/>
      <c r="S24" s="360"/>
      <c r="T24" s="360"/>
      <c r="U24" s="360"/>
      <c r="V24" s="361"/>
      <c r="W24" s="449"/>
      <c r="X24" s="386"/>
      <c r="Y24" s="387"/>
      <c r="Z24" s="362" t="s">
        <v>162</v>
      </c>
      <c r="AA24" s="363"/>
      <c r="AB24" s="363"/>
      <c r="AC24" s="363"/>
      <c r="AD24" s="363"/>
      <c r="AE24" s="363"/>
      <c r="AF24" s="363"/>
      <c r="AG24" s="364"/>
      <c r="AH24" s="359">
        <v>78</v>
      </c>
      <c r="AI24" s="360"/>
      <c r="AJ24" s="360"/>
      <c r="AK24" s="360"/>
      <c r="AL24" s="361"/>
      <c r="AM24" s="359">
        <v>246324</v>
      </c>
      <c r="AN24" s="360"/>
      <c r="AO24" s="360"/>
      <c r="AP24" s="360"/>
      <c r="AQ24" s="360"/>
      <c r="AR24" s="361"/>
      <c r="AS24" s="359">
        <v>3158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5880114</v>
      </c>
      <c r="BO24" s="407"/>
      <c r="BP24" s="407"/>
      <c r="BQ24" s="407"/>
      <c r="BR24" s="407"/>
      <c r="BS24" s="407"/>
      <c r="BT24" s="407"/>
      <c r="BU24" s="408"/>
      <c r="BV24" s="406">
        <v>5475332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6630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115811</v>
      </c>
      <c r="BO25" s="436"/>
      <c r="BP25" s="436"/>
      <c r="BQ25" s="436"/>
      <c r="BR25" s="436"/>
      <c r="BS25" s="436"/>
      <c r="BT25" s="436"/>
      <c r="BU25" s="437"/>
      <c r="BV25" s="435">
        <v>983676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6220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3320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30088</v>
      </c>
      <c r="BO27" s="441"/>
      <c r="BP27" s="441"/>
      <c r="BQ27" s="441"/>
      <c r="BR27" s="441"/>
      <c r="BS27" s="441"/>
      <c r="BT27" s="441"/>
      <c r="BU27" s="442"/>
      <c r="BV27" s="440">
        <v>15085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900089</v>
      </c>
      <c r="BO28" s="436"/>
      <c r="BP28" s="436"/>
      <c r="BQ28" s="436"/>
      <c r="BR28" s="436"/>
      <c r="BS28" s="436"/>
      <c r="BT28" s="436"/>
      <c r="BU28" s="437"/>
      <c r="BV28" s="435">
        <v>899285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2380</v>
      </c>
      <c r="R29" s="360"/>
      <c r="S29" s="360"/>
      <c r="T29" s="360"/>
      <c r="U29" s="360"/>
      <c r="V29" s="361"/>
      <c r="W29" s="450"/>
      <c r="X29" s="451"/>
      <c r="Y29" s="452"/>
      <c r="Z29" s="362" t="s">
        <v>177</v>
      </c>
      <c r="AA29" s="363"/>
      <c r="AB29" s="363"/>
      <c r="AC29" s="363"/>
      <c r="AD29" s="363"/>
      <c r="AE29" s="363"/>
      <c r="AF29" s="363"/>
      <c r="AG29" s="364"/>
      <c r="AH29" s="359">
        <v>78</v>
      </c>
      <c r="AI29" s="360"/>
      <c r="AJ29" s="360"/>
      <c r="AK29" s="360"/>
      <c r="AL29" s="361"/>
      <c r="AM29" s="359">
        <v>246324</v>
      </c>
      <c r="AN29" s="360"/>
      <c r="AO29" s="360"/>
      <c r="AP29" s="360"/>
      <c r="AQ29" s="360"/>
      <c r="AR29" s="361"/>
      <c r="AS29" s="359">
        <v>3158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1361358</v>
      </c>
      <c r="BO29" s="407"/>
      <c r="BP29" s="407"/>
      <c r="BQ29" s="407"/>
      <c r="BR29" s="407"/>
      <c r="BS29" s="407"/>
      <c r="BT29" s="407"/>
      <c r="BU29" s="408"/>
      <c r="BV29" s="406">
        <v>1344557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1459222</v>
      </c>
      <c r="BO30" s="441"/>
      <c r="BP30" s="441"/>
      <c r="BQ30" s="441"/>
      <c r="BR30" s="441"/>
      <c r="BS30" s="441"/>
      <c r="BT30" s="441"/>
      <c r="BU30" s="442"/>
      <c r="BV30" s="440">
        <v>1217600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温泉配湯事業特別会計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鳥取県町村総合事務組合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グリーンサービス</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鳥取中部ふるさと広域連合（一般会計）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鳥取中部ふるさと広域連合（中部ふるさと市町村圏振興事業特別会計）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鳥取中部ふるさと広域連合（交通災害共済事業特別会計）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鳥取県広域高齢者医療広域連合（一般会計）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鳥取県広域高齢者医療広域連合（後期高齢者医療特別会計）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2PUE/gpHxenqqTRdN7wqgjwogou6im9f/dPknXrqUUvVfVnIqKU6CO41Cc0RZW6OI+EnCrB8dYGEGG9tMk2GoA==" saltValue="qX0Mv0Cuc3yQkl/nv6ZO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10.71</v>
      </c>
      <c r="G34" s="33">
        <v>11.16</v>
      </c>
      <c r="H34" s="33">
        <v>12.28</v>
      </c>
      <c r="I34" s="33">
        <v>13.97</v>
      </c>
      <c r="J34" s="34">
        <v>15.72</v>
      </c>
      <c r="K34" s="22"/>
      <c r="L34" s="22"/>
      <c r="M34" s="22"/>
      <c r="N34" s="22"/>
      <c r="O34" s="22"/>
      <c r="P34" s="22"/>
    </row>
    <row r="35" spans="1:16" ht="39" customHeight="1" x14ac:dyDescent="0.15">
      <c r="A35" s="22"/>
      <c r="B35" s="35"/>
      <c r="C35" s="1132" t="s">
        <v>533</v>
      </c>
      <c r="D35" s="1132"/>
      <c r="E35" s="1133"/>
      <c r="F35" s="36" t="s">
        <v>486</v>
      </c>
      <c r="G35" s="37" t="s">
        <v>486</v>
      </c>
      <c r="H35" s="37" t="s">
        <v>486</v>
      </c>
      <c r="I35" s="37" t="s">
        <v>486</v>
      </c>
      <c r="J35" s="38">
        <v>6.92</v>
      </c>
      <c r="K35" s="22"/>
      <c r="L35" s="22"/>
      <c r="M35" s="22"/>
      <c r="N35" s="22"/>
      <c r="O35" s="22"/>
      <c r="P35" s="22"/>
    </row>
    <row r="36" spans="1:16" ht="39" customHeight="1" x14ac:dyDescent="0.15">
      <c r="A36" s="22"/>
      <c r="B36" s="35"/>
      <c r="C36" s="1132" t="s">
        <v>534</v>
      </c>
      <c r="D36" s="1132"/>
      <c r="E36" s="1133"/>
      <c r="F36" s="36">
        <v>2.9</v>
      </c>
      <c r="G36" s="37">
        <v>1.6</v>
      </c>
      <c r="H36" s="37">
        <v>3.4</v>
      </c>
      <c r="I36" s="37">
        <v>5.18</v>
      </c>
      <c r="J36" s="38">
        <v>5.71</v>
      </c>
      <c r="K36" s="22"/>
      <c r="L36" s="22"/>
      <c r="M36" s="22"/>
      <c r="N36" s="22"/>
      <c r="O36" s="22"/>
      <c r="P36" s="22"/>
    </row>
    <row r="37" spans="1:16" ht="39" customHeight="1" x14ac:dyDescent="0.15">
      <c r="A37" s="22"/>
      <c r="B37" s="35"/>
      <c r="C37" s="1132" t="s">
        <v>535</v>
      </c>
      <c r="D37" s="1132"/>
      <c r="E37" s="1133"/>
      <c r="F37" s="36">
        <v>1.82</v>
      </c>
      <c r="G37" s="37">
        <v>3.72</v>
      </c>
      <c r="H37" s="37">
        <v>4.83</v>
      </c>
      <c r="I37" s="37">
        <v>4.17</v>
      </c>
      <c r="J37" s="38">
        <v>1.76</v>
      </c>
      <c r="K37" s="22"/>
      <c r="L37" s="22"/>
      <c r="M37" s="22"/>
      <c r="N37" s="22"/>
      <c r="O37" s="22"/>
      <c r="P37" s="22"/>
    </row>
    <row r="38" spans="1:16" ht="39" customHeight="1" x14ac:dyDescent="0.15">
      <c r="A38" s="22"/>
      <c r="B38" s="35"/>
      <c r="C38" s="1132" t="s">
        <v>536</v>
      </c>
      <c r="D38" s="1132"/>
      <c r="E38" s="1133"/>
      <c r="F38" s="36">
        <v>0.19</v>
      </c>
      <c r="G38" s="37">
        <v>0.26</v>
      </c>
      <c r="H38" s="37">
        <v>0.45</v>
      </c>
      <c r="I38" s="37">
        <v>0.11</v>
      </c>
      <c r="J38" s="38">
        <v>0.3</v>
      </c>
      <c r="K38" s="22"/>
      <c r="L38" s="22"/>
      <c r="M38" s="22"/>
      <c r="N38" s="22"/>
      <c r="O38" s="22"/>
      <c r="P38" s="22"/>
    </row>
    <row r="39" spans="1:16" ht="39" customHeight="1" x14ac:dyDescent="0.15">
      <c r="A39" s="22"/>
      <c r="B39" s="35"/>
      <c r="C39" s="1132" t="s">
        <v>537</v>
      </c>
      <c r="D39" s="1132"/>
      <c r="E39" s="1133"/>
      <c r="F39" s="36">
        <v>0.01</v>
      </c>
      <c r="G39" s="37">
        <v>0.01</v>
      </c>
      <c r="H39" s="37">
        <v>0.09</v>
      </c>
      <c r="I39" s="37">
        <v>0.09</v>
      </c>
      <c r="J39" s="38">
        <v>0.06</v>
      </c>
      <c r="K39" s="22"/>
      <c r="L39" s="22"/>
      <c r="M39" s="22"/>
      <c r="N39" s="22"/>
      <c r="O39" s="22"/>
      <c r="P39" s="22"/>
    </row>
    <row r="40" spans="1:16" ht="39" customHeight="1" x14ac:dyDescent="0.15">
      <c r="A40" s="22"/>
      <c r="B40" s="35"/>
      <c r="C40" s="1132" t="s">
        <v>538</v>
      </c>
      <c r="D40" s="1132"/>
      <c r="E40" s="1133"/>
      <c r="F40" s="36" t="s">
        <v>486</v>
      </c>
      <c r="G40" s="37" t="s">
        <v>486</v>
      </c>
      <c r="H40" s="37" t="s">
        <v>486</v>
      </c>
      <c r="I40" s="37" t="s">
        <v>486</v>
      </c>
      <c r="J40" s="38">
        <v>0.03</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0.68</v>
      </c>
      <c r="G43" s="42">
        <v>0.54</v>
      </c>
      <c r="H43" s="42">
        <v>1.1200000000000001</v>
      </c>
      <c r="I43" s="42">
        <v>4.96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oq14xY70gZj1/sR5zqt2YLYNTbJEMDtSV0jUFj0kwgGlQmJeo7qKut898kIsqKQxhGj9XITh6wIndX9EKpkRg==" saltValue="DoJwfjLrPWQPRSGCi2BT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496</v>
      </c>
      <c r="L45" s="58">
        <v>533</v>
      </c>
      <c r="M45" s="58">
        <v>538</v>
      </c>
      <c r="N45" s="58">
        <v>583</v>
      </c>
      <c r="O45" s="59">
        <v>640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191</v>
      </c>
      <c r="L48" s="62">
        <v>187</v>
      </c>
      <c r="M48" s="62">
        <v>183</v>
      </c>
      <c r="N48" s="62">
        <v>188</v>
      </c>
      <c r="O48" s="63">
        <v>70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17</v>
      </c>
      <c r="M49" s="62">
        <v>19</v>
      </c>
      <c r="N49" s="62">
        <v>20</v>
      </c>
      <c r="O49" s="63">
        <v>14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1</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509</v>
      </c>
      <c r="L52" s="62">
        <v>516</v>
      </c>
      <c r="M52" s="62">
        <v>517</v>
      </c>
      <c r="N52" s="62">
        <v>537</v>
      </c>
      <c r="O52" s="63">
        <v>560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193</v>
      </c>
      <c r="L53" s="67">
        <v>221</v>
      </c>
      <c r="M53" s="67">
        <v>224</v>
      </c>
      <c r="N53" s="67">
        <v>254</v>
      </c>
      <c r="O53" s="68">
        <v>164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VPftnLOaDyCyaNzmUH6hh9Gv4oT712/l/7GgynDCnwpaEkuXWuoOrK7p3tOSeNjiwVr26JzlxGDQ1Icjce4RPg==" saltValue="S0jds7PbjE9lyLWObChG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5224</v>
      </c>
      <c r="J41" s="331">
        <v>5298</v>
      </c>
      <c r="K41" s="331">
        <v>6032</v>
      </c>
      <c r="L41" s="331">
        <v>6462</v>
      </c>
      <c r="M41" s="332">
        <v>6714</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1320</v>
      </c>
      <c r="J43" s="334">
        <v>1237</v>
      </c>
      <c r="K43" s="334">
        <v>1138</v>
      </c>
      <c r="L43" s="334">
        <v>1285</v>
      </c>
      <c r="M43" s="335">
        <v>1013</v>
      </c>
    </row>
    <row r="44" spans="2:13" ht="27.75" customHeight="1" x14ac:dyDescent="0.15">
      <c r="B44" s="1171"/>
      <c r="C44" s="1172"/>
      <c r="D44" s="104"/>
      <c r="E44" s="1175" t="s">
        <v>34</v>
      </c>
      <c r="F44" s="1175"/>
      <c r="G44" s="1175"/>
      <c r="H44" s="1176"/>
      <c r="I44" s="333">
        <v>146</v>
      </c>
      <c r="J44" s="334">
        <v>149</v>
      </c>
      <c r="K44" s="334">
        <v>131</v>
      </c>
      <c r="L44" s="334">
        <v>114</v>
      </c>
      <c r="M44" s="335">
        <v>111</v>
      </c>
    </row>
    <row r="45" spans="2:13" ht="27.75" customHeight="1" x14ac:dyDescent="0.15">
      <c r="B45" s="1171"/>
      <c r="C45" s="1172"/>
      <c r="D45" s="104"/>
      <c r="E45" s="1175" t="s">
        <v>35</v>
      </c>
      <c r="F45" s="1175"/>
      <c r="G45" s="1175"/>
      <c r="H45" s="1176"/>
      <c r="I45" s="333">
        <v>577</v>
      </c>
      <c r="J45" s="334">
        <v>564</v>
      </c>
      <c r="K45" s="334">
        <v>579</v>
      </c>
      <c r="L45" s="334">
        <v>571</v>
      </c>
      <c r="M45" s="335">
        <v>643</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2608</v>
      </c>
      <c r="J50" s="334">
        <v>2887</v>
      </c>
      <c r="K50" s="334">
        <v>3255</v>
      </c>
      <c r="L50" s="334">
        <v>3755</v>
      </c>
      <c r="M50" s="335">
        <v>4028</v>
      </c>
    </row>
    <row r="51" spans="2:13" ht="27.75" customHeight="1" x14ac:dyDescent="0.15">
      <c r="B51" s="1171"/>
      <c r="C51" s="1172"/>
      <c r="D51" s="104"/>
      <c r="E51" s="1175" t="s">
        <v>42</v>
      </c>
      <c r="F51" s="1175"/>
      <c r="G51" s="1175"/>
      <c r="H51" s="1176"/>
      <c r="I51" s="333">
        <v>55</v>
      </c>
      <c r="J51" s="334">
        <v>55</v>
      </c>
      <c r="K51" s="334">
        <v>55</v>
      </c>
      <c r="L51" s="334">
        <v>55</v>
      </c>
      <c r="M51" s="335">
        <v>52</v>
      </c>
    </row>
    <row r="52" spans="2:13" ht="27.75" customHeight="1" x14ac:dyDescent="0.15">
      <c r="B52" s="1173"/>
      <c r="C52" s="1174"/>
      <c r="D52" s="104"/>
      <c r="E52" s="1175" t="s">
        <v>43</v>
      </c>
      <c r="F52" s="1175"/>
      <c r="G52" s="1175"/>
      <c r="H52" s="1176"/>
      <c r="I52" s="333">
        <v>5586</v>
      </c>
      <c r="J52" s="334">
        <v>5573</v>
      </c>
      <c r="K52" s="334">
        <v>6006</v>
      </c>
      <c r="L52" s="334">
        <v>6267</v>
      </c>
      <c r="M52" s="335">
        <v>6268</v>
      </c>
    </row>
    <row r="53" spans="2:13" ht="27.75" customHeight="1" thickBot="1" x14ac:dyDescent="0.2">
      <c r="B53" s="1177" t="s">
        <v>19</v>
      </c>
      <c r="C53" s="1178"/>
      <c r="D53" s="108"/>
      <c r="E53" s="1179" t="s">
        <v>44</v>
      </c>
      <c r="F53" s="1179"/>
      <c r="G53" s="1179"/>
      <c r="H53" s="1180"/>
      <c r="I53" s="336">
        <v>-982</v>
      </c>
      <c r="J53" s="337">
        <v>-1268</v>
      </c>
      <c r="K53" s="337">
        <v>-1437</v>
      </c>
      <c r="L53" s="337">
        <v>-1646</v>
      </c>
      <c r="M53" s="338">
        <v>-1868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bwGGe01EZhc+DQYKReyQG/sIYk7bpHNBwhB1TN66TIQDgYvGqpMJl8JQdNvdWQsqd1YuJzwzhmj/P1mpv9zSA==" saltValue="OaSeKzgvINSi5OLNKj9L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898</v>
      </c>
      <c r="G55" s="339">
        <v>899</v>
      </c>
      <c r="H55" s="340">
        <v>900</v>
      </c>
    </row>
    <row r="56" spans="2:8" ht="52.5" customHeight="1" x14ac:dyDescent="0.15">
      <c r="B56" s="120"/>
      <c r="C56" s="1198" t="s">
        <v>47</v>
      </c>
      <c r="D56" s="1198"/>
      <c r="E56" s="1199"/>
      <c r="F56" s="341">
        <v>1276</v>
      </c>
      <c r="G56" s="341">
        <v>1345</v>
      </c>
      <c r="H56" s="342">
        <v>1361</v>
      </c>
    </row>
    <row r="57" spans="2:8" ht="53.25" customHeight="1" x14ac:dyDescent="0.15">
      <c r="B57" s="120"/>
      <c r="C57" s="1200" t="s">
        <v>48</v>
      </c>
      <c r="D57" s="1200"/>
      <c r="E57" s="1201"/>
      <c r="F57" s="343">
        <v>1174</v>
      </c>
      <c r="G57" s="343">
        <v>1218</v>
      </c>
      <c r="H57" s="344">
        <v>1459</v>
      </c>
    </row>
    <row r="58" spans="2:8" ht="45.75" customHeight="1" x14ac:dyDescent="0.15">
      <c r="B58" s="121"/>
      <c r="C58" s="1188" t="s">
        <v>554</v>
      </c>
      <c r="D58" s="1189"/>
      <c r="E58" s="1190"/>
      <c r="F58" s="345">
        <v>615</v>
      </c>
      <c r="G58" s="345">
        <v>616</v>
      </c>
      <c r="H58" s="346">
        <v>661</v>
      </c>
    </row>
    <row r="59" spans="2:8" ht="45.75" customHeight="1" x14ac:dyDescent="0.15">
      <c r="B59" s="121"/>
      <c r="C59" s="1188" t="s">
        <v>555</v>
      </c>
      <c r="D59" s="1189"/>
      <c r="E59" s="1190"/>
      <c r="F59" s="345">
        <v>338</v>
      </c>
      <c r="G59" s="345">
        <v>383</v>
      </c>
      <c r="H59" s="346">
        <v>413</v>
      </c>
    </row>
    <row r="60" spans="2:8" ht="45.75" customHeight="1" x14ac:dyDescent="0.15">
      <c r="B60" s="121"/>
      <c r="C60" s="1188" t="s">
        <v>556</v>
      </c>
      <c r="D60" s="1189"/>
      <c r="E60" s="1190"/>
      <c r="F60" s="345">
        <v>30</v>
      </c>
      <c r="G60" s="345">
        <v>30</v>
      </c>
      <c r="H60" s="346">
        <v>150</v>
      </c>
    </row>
    <row r="61" spans="2:8" ht="45.75" customHeight="1" x14ac:dyDescent="0.15">
      <c r="B61" s="121"/>
      <c r="C61" s="1188" t="s">
        <v>557</v>
      </c>
      <c r="D61" s="1189"/>
      <c r="E61" s="1190"/>
      <c r="F61" s="345">
        <v>0</v>
      </c>
      <c r="G61" s="345">
        <v>50</v>
      </c>
      <c r="H61" s="346">
        <v>100</v>
      </c>
    </row>
    <row r="62" spans="2:8" ht="45.75" customHeight="1" thickBot="1" x14ac:dyDescent="0.2">
      <c r="B62" s="122"/>
      <c r="C62" s="1191" t="s">
        <v>558</v>
      </c>
      <c r="D62" s="1192"/>
      <c r="E62" s="1193"/>
      <c r="F62" s="347">
        <v>73</v>
      </c>
      <c r="G62" s="347">
        <v>73</v>
      </c>
      <c r="H62" s="348">
        <v>73</v>
      </c>
    </row>
    <row r="63" spans="2:8" ht="52.5" customHeight="1" thickBot="1" x14ac:dyDescent="0.2">
      <c r="B63" s="123"/>
      <c r="C63" s="1194" t="s">
        <v>49</v>
      </c>
      <c r="D63" s="1194"/>
      <c r="E63" s="1195"/>
      <c r="F63" s="349">
        <v>3348</v>
      </c>
      <c r="G63" s="349">
        <v>3461</v>
      </c>
      <c r="H63" s="350">
        <v>3721</v>
      </c>
    </row>
    <row r="64" spans="2:8" x14ac:dyDescent="0.15"/>
  </sheetData>
  <sheetProtection algorithmName="SHA-512" hashValue="1Q2kEmj5kt5N9iXCk4+hduOqOoBByyqqrAqmvuB767JL9PL/ktepSLIdnn37nQNzlj2eIimQ2nG1QUfg9865UQ==" saltValue="m2iVKWJ5EwWkUbs3Kch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193238</v>
      </c>
      <c r="E3" s="142"/>
      <c r="F3" s="143">
        <v>125391</v>
      </c>
      <c r="G3" s="144"/>
      <c r="H3" s="145"/>
    </row>
    <row r="4" spans="1:8" x14ac:dyDescent="0.15">
      <c r="A4" s="146"/>
      <c r="B4" s="147"/>
      <c r="C4" s="148"/>
      <c r="D4" s="149">
        <v>58512</v>
      </c>
      <c r="E4" s="150"/>
      <c r="F4" s="151">
        <v>68516</v>
      </c>
      <c r="G4" s="152"/>
      <c r="H4" s="153"/>
    </row>
    <row r="5" spans="1:8" x14ac:dyDescent="0.15">
      <c r="A5" s="134" t="s">
        <v>519</v>
      </c>
      <c r="B5" s="139"/>
      <c r="C5" s="140"/>
      <c r="D5" s="141">
        <v>115649</v>
      </c>
      <c r="E5" s="142"/>
      <c r="F5" s="143">
        <v>138402</v>
      </c>
      <c r="G5" s="144"/>
      <c r="H5" s="145"/>
    </row>
    <row r="6" spans="1:8" x14ac:dyDescent="0.15">
      <c r="A6" s="146"/>
      <c r="B6" s="147"/>
      <c r="C6" s="148"/>
      <c r="D6" s="149">
        <v>94332</v>
      </c>
      <c r="E6" s="150"/>
      <c r="F6" s="151">
        <v>70652</v>
      </c>
      <c r="G6" s="152"/>
      <c r="H6" s="153"/>
    </row>
    <row r="7" spans="1:8" x14ac:dyDescent="0.15">
      <c r="A7" s="134" t="s">
        <v>520</v>
      </c>
      <c r="B7" s="139"/>
      <c r="C7" s="140"/>
      <c r="D7" s="141">
        <v>254301</v>
      </c>
      <c r="E7" s="142"/>
      <c r="F7" s="143">
        <v>146367</v>
      </c>
      <c r="G7" s="144"/>
      <c r="H7" s="145"/>
    </row>
    <row r="8" spans="1:8" x14ac:dyDescent="0.15">
      <c r="A8" s="146"/>
      <c r="B8" s="147"/>
      <c r="C8" s="148"/>
      <c r="D8" s="149">
        <v>92812</v>
      </c>
      <c r="E8" s="150"/>
      <c r="F8" s="151">
        <v>79441</v>
      </c>
      <c r="G8" s="152"/>
      <c r="H8" s="153"/>
    </row>
    <row r="9" spans="1:8" x14ac:dyDescent="0.15">
      <c r="A9" s="134" t="s">
        <v>521</v>
      </c>
      <c r="B9" s="139"/>
      <c r="C9" s="140"/>
      <c r="D9" s="141">
        <v>234092</v>
      </c>
      <c r="E9" s="142"/>
      <c r="F9" s="143">
        <v>165181</v>
      </c>
      <c r="G9" s="144"/>
      <c r="H9" s="145"/>
    </row>
    <row r="10" spans="1:8" x14ac:dyDescent="0.15">
      <c r="A10" s="146"/>
      <c r="B10" s="147"/>
      <c r="C10" s="148"/>
      <c r="D10" s="149">
        <v>59523</v>
      </c>
      <c r="E10" s="150"/>
      <c r="F10" s="151">
        <v>82246</v>
      </c>
      <c r="G10" s="152"/>
      <c r="H10" s="153"/>
    </row>
    <row r="11" spans="1:8" x14ac:dyDescent="0.15">
      <c r="A11" s="134" t="s">
        <v>522</v>
      </c>
      <c r="B11" s="139"/>
      <c r="C11" s="140"/>
      <c r="D11" s="141">
        <v>189955</v>
      </c>
      <c r="E11" s="142"/>
      <c r="F11" s="143">
        <v>166234</v>
      </c>
      <c r="G11" s="144"/>
      <c r="H11" s="145"/>
    </row>
    <row r="12" spans="1:8" x14ac:dyDescent="0.15">
      <c r="A12" s="146"/>
      <c r="B12" s="147"/>
      <c r="C12" s="154"/>
      <c r="D12" s="149">
        <v>127239</v>
      </c>
      <c r="E12" s="150"/>
      <c r="F12" s="151">
        <v>89789</v>
      </c>
      <c r="G12" s="152"/>
      <c r="H12" s="153"/>
    </row>
    <row r="13" spans="1:8" x14ac:dyDescent="0.15">
      <c r="A13" s="134"/>
      <c r="B13" s="139"/>
      <c r="C13" s="140"/>
      <c r="D13" s="141">
        <v>197447</v>
      </c>
      <c r="E13" s="142"/>
      <c r="F13" s="143">
        <v>148315</v>
      </c>
      <c r="G13" s="155"/>
      <c r="H13" s="145"/>
    </row>
    <row r="14" spans="1:8" x14ac:dyDescent="0.15">
      <c r="A14" s="146"/>
      <c r="B14" s="147"/>
      <c r="C14" s="148"/>
      <c r="D14" s="149">
        <v>86484</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v>
      </c>
      <c r="C19" s="156">
        <f>ROUND(VALUE(SUBSTITUTE(実質収支比率等に係る経年分析!G$48,"▲","-")),2)</f>
        <v>1.6</v>
      </c>
      <c r="D19" s="156">
        <f>ROUND(VALUE(SUBSTITUTE(実質収支比率等に係る経年分析!H$48,"▲","-")),2)</f>
        <v>3.4</v>
      </c>
      <c r="E19" s="156">
        <f>ROUND(VALUE(SUBSTITUTE(実質収支比率等に係る経年分析!I$48,"▲","-")),2)</f>
        <v>5.19</v>
      </c>
      <c r="F19" s="156">
        <f>ROUND(VALUE(SUBSTITUTE(実質収支比率等に係る経年分析!J$48,"▲","-")),2)</f>
        <v>5.72</v>
      </c>
    </row>
    <row r="20" spans="1:11" x14ac:dyDescent="0.15">
      <c r="A20" s="156" t="s">
        <v>53</v>
      </c>
      <c r="B20" s="156">
        <f>ROUND(VALUE(SUBSTITUTE(実質収支比率等に係る経年分析!F$47,"▲","-")),2)</f>
        <v>28.6</v>
      </c>
      <c r="C20" s="156">
        <f>ROUND(VALUE(SUBSTITUTE(実質収支比率等に係る経年分析!G$47,"▲","-")),2)</f>
        <v>25.57</v>
      </c>
      <c r="D20" s="156">
        <f>ROUND(VALUE(SUBSTITUTE(実質収支比率等に係る経年分析!H$47,"▲","-")),2)</f>
        <v>28.31</v>
      </c>
      <c r="E20" s="156">
        <f>ROUND(VALUE(SUBSTITUTE(実質収支比率等に係る経年分析!I$47,"▲","-")),2)</f>
        <v>28.1</v>
      </c>
      <c r="F20" s="156">
        <f>ROUND(VALUE(SUBSTITUTE(実質収支比率等に係る経年分析!J$47,"▲","-")),2)</f>
        <v>27.52</v>
      </c>
    </row>
    <row r="21" spans="1:11" x14ac:dyDescent="0.15">
      <c r="A21" s="156" t="s">
        <v>54</v>
      </c>
      <c r="B21" s="156">
        <f>IF(ISNUMBER(VALUE(SUBSTITUTE(実質収支比率等に係る経年分析!F$49,"▲","-"))),ROUND(VALUE(SUBSTITUTE(実質収支比率等に係る経年分析!F$49,"▲","-")),2),NA())</f>
        <v>-0.85</v>
      </c>
      <c r="C21" s="156">
        <f>IF(ISNUMBER(VALUE(SUBSTITUTE(実質収支比率等に係る経年分析!G$49,"▲","-"))),ROUND(VALUE(SUBSTITUTE(実質収支比率等に係る経年分析!G$49,"▲","-")),2),NA())</f>
        <v>-2.2599999999999998</v>
      </c>
      <c r="D21" s="156">
        <f>IF(ISNUMBER(VALUE(SUBSTITUTE(実質収支比率等に係る経年分析!H$49,"▲","-"))),ROUND(VALUE(SUBSTITUTE(実質収支比率等に係る経年分析!H$49,"▲","-")),2),NA())</f>
        <v>3.6</v>
      </c>
      <c r="E21" s="156">
        <f>IF(ISNUMBER(VALUE(SUBSTITUTE(実質収支比率等に係る経年分析!I$49,"▲","-"))),ROUND(VALUE(SUBSTITUTE(実質収支比率等に係る経年分析!I$49,"▲","-")),2),NA())</f>
        <v>1.85</v>
      </c>
      <c r="F21" s="156">
        <f>IF(ISNUMBER(VALUE(SUBSTITUTE(実質収支比率等に係る経年分析!J$49,"▲","-"))),ROUND(VALUE(SUBSTITUTE(実質収支比率等に係る経年分析!J$49,"▲","-")),2),NA())</f>
        <v>0.67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1.1200000000000001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4.96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温泉配湯事業特別会計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1.76</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5.71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15.72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509</v>
      </c>
      <c r="E42" s="158"/>
      <c r="F42" s="158"/>
      <c r="G42" s="158">
        <f>'実質公債費比率（分子）の構造'!L$52</f>
        <v>516</v>
      </c>
      <c r="H42" s="158"/>
      <c r="I42" s="158"/>
      <c r="J42" s="158">
        <f>'実質公債費比率（分子）の構造'!M$52</f>
        <v>517</v>
      </c>
      <c r="K42" s="158"/>
      <c r="L42" s="158"/>
      <c r="M42" s="158">
        <f>'実質公債費比率（分子）の構造'!N$52</f>
        <v>537</v>
      </c>
      <c r="N42" s="158"/>
      <c r="O42" s="158"/>
      <c r="P42" s="158">
        <f>'実質公債費比率（分子）の構造'!O$52</f>
        <v>560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15</v>
      </c>
      <c r="C45" s="158"/>
      <c r="D45" s="158"/>
      <c r="E45" s="158">
        <f>'実質公債費比率（分子）の構造'!L$49</f>
        <v>17</v>
      </c>
      <c r="F45" s="158"/>
      <c r="G45" s="158"/>
      <c r="H45" s="158">
        <f>'実質公債費比率（分子）の構造'!M$49</f>
        <v>19</v>
      </c>
      <c r="I45" s="158"/>
      <c r="J45" s="158"/>
      <c r="K45" s="158">
        <f>'実質公債費比率（分子）の構造'!N$49</f>
        <v>20</v>
      </c>
      <c r="L45" s="158"/>
      <c r="M45" s="158"/>
      <c r="N45" s="158">
        <f>'実質公債費比率（分子）の構造'!O$49</f>
        <v>14</v>
      </c>
      <c r="O45" s="158"/>
      <c r="P45" s="158"/>
    </row>
    <row r="46" spans="1:16" x14ac:dyDescent="0.15">
      <c r="A46" s="158" t="s">
        <v>64</v>
      </c>
      <c r="B46" s="158">
        <f>'実質公債費比率（分子）の構造'!K$48</f>
        <v>191</v>
      </c>
      <c r="C46" s="158"/>
      <c r="D46" s="158"/>
      <c r="E46" s="158">
        <f>'実質公債費比率（分子）の構造'!L$48</f>
        <v>187</v>
      </c>
      <c r="F46" s="158"/>
      <c r="G46" s="158"/>
      <c r="H46" s="158">
        <f>'実質公債費比率（分子）の構造'!M$48</f>
        <v>183</v>
      </c>
      <c r="I46" s="158"/>
      <c r="J46" s="158"/>
      <c r="K46" s="158">
        <f>'実質公債費比率（分子）の構造'!N$48</f>
        <v>188</v>
      </c>
      <c r="L46" s="158"/>
      <c r="M46" s="158"/>
      <c r="N46" s="158">
        <f>'実質公債費比率（分子）の構造'!O$48</f>
        <v>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496</v>
      </c>
      <c r="C49" s="158"/>
      <c r="D49" s="158"/>
      <c r="E49" s="158">
        <f>'実質公債費比率（分子）の構造'!L$45</f>
        <v>533</v>
      </c>
      <c r="F49" s="158"/>
      <c r="G49" s="158"/>
      <c r="H49" s="158">
        <f>'実質公債費比率（分子）の構造'!M$45</f>
        <v>538</v>
      </c>
      <c r="I49" s="158"/>
      <c r="J49" s="158"/>
      <c r="K49" s="158">
        <f>'実質公債費比率（分子）の構造'!N$45</f>
        <v>583</v>
      </c>
      <c r="L49" s="158"/>
      <c r="M49" s="158"/>
      <c r="N49" s="158">
        <f>'実質公債費比率（分子）の構造'!O$45</f>
        <v>640</v>
      </c>
      <c r="O49" s="158"/>
      <c r="P49" s="158"/>
    </row>
    <row r="50" spans="1:16" x14ac:dyDescent="0.15">
      <c r="A50" s="158" t="s">
        <v>67</v>
      </c>
      <c r="B50" s="158" t="e">
        <f>NA()</f>
        <v>#N/A</v>
      </c>
      <c r="C50" s="158">
        <f>IF(ISNUMBER('実質公債費比率（分子）の構造'!K$53),'実質公債費比率（分子）の構造'!K$53,NA())</f>
        <v>193</v>
      </c>
      <c r="D50" s="158" t="e">
        <f>NA()</f>
        <v>#N/A</v>
      </c>
      <c r="E50" s="158" t="e">
        <f>NA()</f>
        <v>#N/A</v>
      </c>
      <c r="F50" s="158">
        <f>IF(ISNUMBER('実質公債費比率（分子）の構造'!L$53),'実質公債費比率（分子）の構造'!L$53,NA())</f>
        <v>221</v>
      </c>
      <c r="G50" s="158" t="e">
        <f>NA()</f>
        <v>#N/A</v>
      </c>
      <c r="H50" s="158" t="e">
        <f>NA()</f>
        <v>#N/A</v>
      </c>
      <c r="I50" s="158">
        <f>IF(ISNUMBER('実質公債費比率（分子）の構造'!M$53),'実質公債費比率（分子）の構造'!M$53,NA())</f>
        <v>224</v>
      </c>
      <c r="J50" s="158" t="e">
        <f>NA()</f>
        <v>#N/A</v>
      </c>
      <c r="K50" s="158" t="e">
        <f>NA()</f>
        <v>#N/A</v>
      </c>
      <c r="L50" s="158">
        <f>IF(ISNUMBER('実質公債費比率（分子）の構造'!N$53),'実質公債費比率（分子）の構造'!N$53,NA())</f>
        <v>254</v>
      </c>
      <c r="M50" s="158" t="e">
        <f>NA()</f>
        <v>#N/A</v>
      </c>
      <c r="N50" s="158" t="e">
        <f>NA()</f>
        <v>#N/A</v>
      </c>
      <c r="O50" s="158">
        <f>IF(ISNUMBER('実質公債費比率（分子）の構造'!O$53),'実質公債費比率（分子）の構造'!O$53,NA())</f>
        <v>164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5586</v>
      </c>
      <c r="E56" s="157"/>
      <c r="F56" s="157"/>
      <c r="G56" s="157">
        <f>'将来負担比率（分子）の構造'!J$52</f>
        <v>5573</v>
      </c>
      <c r="H56" s="157"/>
      <c r="I56" s="157"/>
      <c r="J56" s="157">
        <f>'将来負担比率（分子）の構造'!K$52</f>
        <v>6006</v>
      </c>
      <c r="K56" s="157"/>
      <c r="L56" s="157"/>
      <c r="M56" s="157">
        <f>'将来負担比率（分子）の構造'!L$52</f>
        <v>6267</v>
      </c>
      <c r="N56" s="157"/>
      <c r="O56" s="157"/>
      <c r="P56" s="157">
        <f>'将来負担比率（分子）の構造'!M$52</f>
        <v>6268</v>
      </c>
    </row>
    <row r="57" spans="1:16" x14ac:dyDescent="0.15">
      <c r="A57" s="157" t="s">
        <v>42</v>
      </c>
      <c r="B57" s="157"/>
      <c r="C57" s="157"/>
      <c r="D57" s="157">
        <f>'将来負担比率（分子）の構造'!I$51</f>
        <v>55</v>
      </c>
      <c r="E57" s="157"/>
      <c r="F57" s="157"/>
      <c r="G57" s="157">
        <f>'将来負担比率（分子）の構造'!J$51</f>
        <v>55</v>
      </c>
      <c r="H57" s="157"/>
      <c r="I57" s="157"/>
      <c r="J57" s="157">
        <f>'将来負担比率（分子）の構造'!K$51</f>
        <v>55</v>
      </c>
      <c r="K57" s="157"/>
      <c r="L57" s="157"/>
      <c r="M57" s="157">
        <f>'将来負担比率（分子）の構造'!L$51</f>
        <v>55</v>
      </c>
      <c r="N57" s="157"/>
      <c r="O57" s="157"/>
      <c r="P57" s="157">
        <f>'将来負担比率（分子）の構造'!M$51</f>
        <v>52</v>
      </c>
    </row>
    <row r="58" spans="1:16" x14ac:dyDescent="0.15">
      <c r="A58" s="157" t="s">
        <v>41</v>
      </c>
      <c r="B58" s="157"/>
      <c r="C58" s="157"/>
      <c r="D58" s="157">
        <f>'将来負担比率（分子）の構造'!I$50</f>
        <v>2608</v>
      </c>
      <c r="E58" s="157"/>
      <c r="F58" s="157"/>
      <c r="G58" s="157">
        <f>'将来負担比率（分子）の構造'!J$50</f>
        <v>2887</v>
      </c>
      <c r="H58" s="157"/>
      <c r="I58" s="157"/>
      <c r="J58" s="157">
        <f>'将来負担比率（分子）の構造'!K$50</f>
        <v>3255</v>
      </c>
      <c r="K58" s="157"/>
      <c r="L58" s="157"/>
      <c r="M58" s="157">
        <f>'将来負担比率（分子）の構造'!L$50</f>
        <v>3755</v>
      </c>
      <c r="N58" s="157"/>
      <c r="O58" s="157"/>
      <c r="P58" s="157">
        <f>'将来負担比率（分子）の構造'!M$50</f>
        <v>4028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577</v>
      </c>
      <c r="C62" s="157"/>
      <c r="D62" s="157"/>
      <c r="E62" s="157">
        <f>'将来負担比率（分子）の構造'!J$45</f>
        <v>564</v>
      </c>
      <c r="F62" s="157"/>
      <c r="G62" s="157"/>
      <c r="H62" s="157">
        <f>'将来負担比率（分子）の構造'!K$45</f>
        <v>579</v>
      </c>
      <c r="I62" s="157"/>
      <c r="J62" s="157"/>
      <c r="K62" s="157">
        <f>'将来負担比率（分子）の構造'!L$45</f>
        <v>571</v>
      </c>
      <c r="L62" s="157"/>
      <c r="M62" s="157"/>
      <c r="N62" s="157">
        <f>'将来負担比率（分子）の構造'!M$45</f>
        <v>643</v>
      </c>
      <c r="O62" s="157"/>
      <c r="P62" s="157"/>
    </row>
    <row r="63" spans="1:16" x14ac:dyDescent="0.15">
      <c r="A63" s="157" t="s">
        <v>34</v>
      </c>
      <c r="B63" s="157">
        <f>'将来負担比率（分子）の構造'!I$44</f>
        <v>146</v>
      </c>
      <c r="C63" s="157"/>
      <c r="D63" s="157"/>
      <c r="E63" s="157">
        <f>'将来負担比率（分子）の構造'!J$44</f>
        <v>149</v>
      </c>
      <c r="F63" s="157"/>
      <c r="G63" s="157"/>
      <c r="H63" s="157">
        <f>'将来負担比率（分子）の構造'!K$44</f>
        <v>131</v>
      </c>
      <c r="I63" s="157"/>
      <c r="J63" s="157"/>
      <c r="K63" s="157">
        <f>'将来負担比率（分子）の構造'!L$44</f>
        <v>114</v>
      </c>
      <c r="L63" s="157"/>
      <c r="M63" s="157"/>
      <c r="N63" s="157">
        <f>'将来負担比率（分子）の構造'!M$44</f>
        <v>111</v>
      </c>
      <c r="O63" s="157"/>
      <c r="P63" s="157"/>
    </row>
    <row r="64" spans="1:16" x14ac:dyDescent="0.15">
      <c r="A64" s="157" t="s">
        <v>33</v>
      </c>
      <c r="B64" s="157">
        <f>'将来負担比率（分子）の構造'!I$43</f>
        <v>1320</v>
      </c>
      <c r="C64" s="157"/>
      <c r="D64" s="157"/>
      <c r="E64" s="157">
        <f>'将来負担比率（分子）の構造'!J$43</f>
        <v>1237</v>
      </c>
      <c r="F64" s="157"/>
      <c r="G64" s="157"/>
      <c r="H64" s="157">
        <f>'将来負担比率（分子）の構造'!K$43</f>
        <v>1138</v>
      </c>
      <c r="I64" s="157"/>
      <c r="J64" s="157"/>
      <c r="K64" s="157">
        <f>'将来負担比率（分子）の構造'!L$43</f>
        <v>1285</v>
      </c>
      <c r="L64" s="157"/>
      <c r="M64" s="157"/>
      <c r="N64" s="157">
        <f>'将来負担比率（分子）の構造'!M$43</f>
        <v>1013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5224</v>
      </c>
      <c r="C66" s="157"/>
      <c r="D66" s="157"/>
      <c r="E66" s="157">
        <f>'将来負担比率（分子）の構造'!J$41</f>
        <v>5298</v>
      </c>
      <c r="F66" s="157"/>
      <c r="G66" s="157"/>
      <c r="H66" s="157">
        <f>'将来負担比率（分子）の構造'!K$41</f>
        <v>6032</v>
      </c>
      <c r="I66" s="157"/>
      <c r="J66" s="157"/>
      <c r="K66" s="157">
        <f>'将来負担比率（分子）の構造'!L$41</f>
        <v>6462</v>
      </c>
      <c r="L66" s="157"/>
      <c r="M66" s="157"/>
      <c r="N66" s="157">
        <f>'将来負担比率（分子）の構造'!M$41</f>
        <v>6714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898</v>
      </c>
      <c r="C72" s="161">
        <f>基金残高に係る経年分析!G55</f>
        <v>899</v>
      </c>
      <c r="D72" s="161">
        <f>基金残高に係る経年分析!H55</f>
        <v>900</v>
      </c>
    </row>
    <row r="73" spans="1:16" x14ac:dyDescent="0.15">
      <c r="A73" s="160" t="s">
        <v>74</v>
      </c>
      <c r="B73" s="161">
        <f>基金残高に係る経年分析!F56</f>
        <v>1276</v>
      </c>
      <c r="C73" s="161">
        <f>基金残高に係る経年分析!G56</f>
        <v>1345</v>
      </c>
      <c r="D73" s="161">
        <f>基金残高に係る経年分析!H56</f>
        <v>1361</v>
      </c>
    </row>
    <row r="74" spans="1:16" x14ac:dyDescent="0.15">
      <c r="A74" s="160" t="s">
        <v>75</v>
      </c>
      <c r="B74" s="161">
        <f>基金残高に係る経年分析!F57</f>
        <v>1174</v>
      </c>
      <c r="C74" s="161">
        <f>基金残高に係る経年分析!G57</f>
        <v>1218</v>
      </c>
      <c r="D74" s="161">
        <f>基金残高に係る経年分析!H57</f>
        <v>1459</v>
      </c>
    </row>
  </sheetData>
  <sheetProtection algorithmName="SHA-512" hashValue="fgGinexG9BUslQOhDFgJ7DDTgyyhVa5IDeCO5/EcULew5dc3MiVDLgt8iVGI8vdk/OH7MsotWtrmej7DwXoa6g==" saltValue="k8x0WvZTMAQsrKl50n6p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650718</v>
      </c>
      <c r="S5" s="664"/>
      <c r="T5" s="664"/>
      <c r="U5" s="664"/>
      <c r="V5" s="664"/>
      <c r="W5" s="664"/>
      <c r="X5" s="664"/>
      <c r="Y5" s="689"/>
      <c r="Z5" s="702">
        <v>9</v>
      </c>
      <c r="AA5" s="702"/>
      <c r="AB5" s="702"/>
      <c r="AC5" s="702"/>
      <c r="AD5" s="703">
        <v>650718</v>
      </c>
      <c r="AE5" s="703"/>
      <c r="AF5" s="703"/>
      <c r="AG5" s="703"/>
      <c r="AH5" s="703"/>
      <c r="AI5" s="703"/>
      <c r="AJ5" s="703"/>
      <c r="AK5" s="703"/>
      <c r="AL5" s="690">
        <v>19.600000000000001</v>
      </c>
      <c r="AM5" s="672"/>
      <c r="AN5" s="672"/>
      <c r="AO5" s="691"/>
      <c r="AP5" s="666" t="s">
        <v>216</v>
      </c>
      <c r="AQ5" s="667"/>
      <c r="AR5" s="667"/>
      <c r="AS5" s="667"/>
      <c r="AT5" s="667"/>
      <c r="AU5" s="667"/>
      <c r="AV5" s="667"/>
      <c r="AW5" s="667"/>
      <c r="AX5" s="667"/>
      <c r="AY5" s="667"/>
      <c r="AZ5" s="667"/>
      <c r="BA5" s="667"/>
      <c r="BB5" s="667"/>
      <c r="BC5" s="667"/>
      <c r="BD5" s="667"/>
      <c r="BE5" s="667"/>
      <c r="BF5" s="668"/>
      <c r="BG5" s="608">
        <v>608314</v>
      </c>
      <c r="BH5" s="609"/>
      <c r="BI5" s="609"/>
      <c r="BJ5" s="609"/>
      <c r="BK5" s="609"/>
      <c r="BL5" s="609"/>
      <c r="BM5" s="609"/>
      <c r="BN5" s="610"/>
      <c r="BO5" s="646">
        <v>93.5</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67308</v>
      </c>
      <c r="S6" s="609"/>
      <c r="T6" s="609"/>
      <c r="U6" s="609"/>
      <c r="V6" s="609"/>
      <c r="W6" s="609"/>
      <c r="X6" s="609"/>
      <c r="Y6" s="610"/>
      <c r="Z6" s="646">
        <v>0.9</v>
      </c>
      <c r="AA6" s="646"/>
      <c r="AB6" s="646"/>
      <c r="AC6" s="646"/>
      <c r="AD6" s="647">
        <v>67308</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608314</v>
      </c>
      <c r="BH6" s="609"/>
      <c r="BI6" s="609"/>
      <c r="BJ6" s="609"/>
      <c r="BK6" s="609"/>
      <c r="BL6" s="609"/>
      <c r="BM6" s="609"/>
      <c r="BN6" s="610"/>
      <c r="BO6" s="646">
        <v>93.5</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80821</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80821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312</v>
      </c>
      <c r="S7" s="609"/>
      <c r="T7" s="609"/>
      <c r="U7" s="609"/>
      <c r="V7" s="609"/>
      <c r="W7" s="609"/>
      <c r="X7" s="609"/>
      <c r="Y7" s="610"/>
      <c r="Z7" s="646">
        <v>0</v>
      </c>
      <c r="AA7" s="646"/>
      <c r="AB7" s="646"/>
      <c r="AC7" s="646"/>
      <c r="AD7" s="647">
        <v>312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194066</v>
      </c>
      <c r="BH7" s="609"/>
      <c r="BI7" s="609"/>
      <c r="BJ7" s="609"/>
      <c r="BK7" s="609"/>
      <c r="BL7" s="609"/>
      <c r="BM7" s="609"/>
      <c r="BN7" s="610"/>
      <c r="BO7" s="646">
        <v>29.8</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1329001</v>
      </c>
      <c r="CS7" s="609"/>
      <c r="CT7" s="609"/>
      <c r="CU7" s="609"/>
      <c r="CV7" s="609"/>
      <c r="CW7" s="609"/>
      <c r="CX7" s="609"/>
      <c r="CY7" s="610"/>
      <c r="CZ7" s="646">
        <v>19</v>
      </c>
      <c r="DA7" s="646"/>
      <c r="DB7" s="646"/>
      <c r="DC7" s="646"/>
      <c r="DD7" s="614">
        <v>74140</v>
      </c>
      <c r="DE7" s="609"/>
      <c r="DF7" s="609"/>
      <c r="DG7" s="609"/>
      <c r="DH7" s="609"/>
      <c r="DI7" s="609"/>
      <c r="DJ7" s="609"/>
      <c r="DK7" s="609"/>
      <c r="DL7" s="609"/>
      <c r="DM7" s="609"/>
      <c r="DN7" s="609"/>
      <c r="DO7" s="609"/>
      <c r="DP7" s="610"/>
      <c r="DQ7" s="614">
        <v>940048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4539</v>
      </c>
      <c r="S8" s="609"/>
      <c r="T8" s="609"/>
      <c r="U8" s="609"/>
      <c r="V8" s="609"/>
      <c r="W8" s="609"/>
      <c r="X8" s="609"/>
      <c r="Y8" s="610"/>
      <c r="Z8" s="646">
        <v>0.1</v>
      </c>
      <c r="AA8" s="646"/>
      <c r="AB8" s="646"/>
      <c r="AC8" s="646"/>
      <c r="AD8" s="647">
        <v>4539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9270</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1407454</v>
      </c>
      <c r="CS8" s="609"/>
      <c r="CT8" s="609"/>
      <c r="CU8" s="609"/>
      <c r="CV8" s="609"/>
      <c r="CW8" s="609"/>
      <c r="CX8" s="609"/>
      <c r="CY8" s="610"/>
      <c r="CZ8" s="646">
        <v>20.100000000000001</v>
      </c>
      <c r="DA8" s="646"/>
      <c r="DB8" s="646"/>
      <c r="DC8" s="646"/>
      <c r="DD8" s="614">
        <v>33781</v>
      </c>
      <c r="DE8" s="609"/>
      <c r="DF8" s="609"/>
      <c r="DG8" s="609"/>
      <c r="DH8" s="609"/>
      <c r="DI8" s="609"/>
      <c r="DJ8" s="609"/>
      <c r="DK8" s="609"/>
      <c r="DL8" s="609"/>
      <c r="DM8" s="609"/>
      <c r="DN8" s="609"/>
      <c r="DO8" s="609"/>
      <c r="DP8" s="610"/>
      <c r="DQ8" s="614">
        <v>972566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5936</v>
      </c>
      <c r="S9" s="609"/>
      <c r="T9" s="609"/>
      <c r="U9" s="609"/>
      <c r="V9" s="609"/>
      <c r="W9" s="609"/>
      <c r="X9" s="609"/>
      <c r="Y9" s="610"/>
      <c r="Z9" s="646">
        <v>0.1</v>
      </c>
      <c r="AA9" s="646"/>
      <c r="AB9" s="646"/>
      <c r="AC9" s="646"/>
      <c r="AD9" s="647">
        <v>5936</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167814</v>
      </c>
      <c r="BH9" s="609"/>
      <c r="BI9" s="609"/>
      <c r="BJ9" s="609"/>
      <c r="BK9" s="609"/>
      <c r="BL9" s="609"/>
      <c r="BM9" s="609"/>
      <c r="BN9" s="610"/>
      <c r="BO9" s="646">
        <v>25.8</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257760</v>
      </c>
      <c r="CS9" s="609"/>
      <c r="CT9" s="609"/>
      <c r="CU9" s="609"/>
      <c r="CV9" s="609"/>
      <c r="CW9" s="609"/>
      <c r="CX9" s="609"/>
      <c r="CY9" s="610"/>
      <c r="CZ9" s="646">
        <v>3.7</v>
      </c>
      <c r="DA9" s="646"/>
      <c r="DB9" s="646"/>
      <c r="DC9" s="646"/>
      <c r="DD9" s="614">
        <v>3983</v>
      </c>
      <c r="DE9" s="609"/>
      <c r="DF9" s="609"/>
      <c r="DG9" s="609"/>
      <c r="DH9" s="609"/>
      <c r="DI9" s="609"/>
      <c r="DJ9" s="609"/>
      <c r="DK9" s="609"/>
      <c r="DL9" s="609"/>
      <c r="DM9" s="609"/>
      <c r="DN9" s="609"/>
      <c r="DO9" s="609"/>
      <c r="DP9" s="610"/>
      <c r="DQ9" s="614">
        <v>225769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10252</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10000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148894</v>
      </c>
      <c r="S11" s="609"/>
      <c r="T11" s="609"/>
      <c r="U11" s="609"/>
      <c r="V11" s="609"/>
      <c r="W11" s="609"/>
      <c r="X11" s="609"/>
      <c r="Y11" s="610"/>
      <c r="Z11" s="611">
        <v>2.1</v>
      </c>
      <c r="AA11" s="612"/>
      <c r="AB11" s="612"/>
      <c r="AC11" s="613"/>
      <c r="AD11" s="614">
        <v>148894</v>
      </c>
      <c r="AE11" s="609"/>
      <c r="AF11" s="609"/>
      <c r="AG11" s="609"/>
      <c r="AH11" s="609"/>
      <c r="AI11" s="609"/>
      <c r="AJ11" s="609"/>
      <c r="AK11" s="610"/>
      <c r="AL11" s="611">
        <v>4.5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6730</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513843</v>
      </c>
      <c r="CS11" s="609"/>
      <c r="CT11" s="609"/>
      <c r="CU11" s="609"/>
      <c r="CV11" s="609"/>
      <c r="CW11" s="609"/>
      <c r="CX11" s="609"/>
      <c r="CY11" s="610"/>
      <c r="CZ11" s="646">
        <v>7.4</v>
      </c>
      <c r="DA11" s="646"/>
      <c r="DB11" s="646"/>
      <c r="DC11" s="646"/>
      <c r="DD11" s="614">
        <v>110784</v>
      </c>
      <c r="DE11" s="609"/>
      <c r="DF11" s="609"/>
      <c r="DG11" s="609"/>
      <c r="DH11" s="609"/>
      <c r="DI11" s="609"/>
      <c r="DJ11" s="609"/>
      <c r="DK11" s="609"/>
      <c r="DL11" s="609"/>
      <c r="DM11" s="609"/>
      <c r="DN11" s="609"/>
      <c r="DO11" s="609"/>
      <c r="DP11" s="610"/>
      <c r="DQ11" s="614">
        <v>276609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356251</v>
      </c>
      <c r="BH12" s="609"/>
      <c r="BI12" s="609"/>
      <c r="BJ12" s="609"/>
      <c r="BK12" s="609"/>
      <c r="BL12" s="609"/>
      <c r="BM12" s="609"/>
      <c r="BN12" s="610"/>
      <c r="BO12" s="646">
        <v>54.7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180367</v>
      </c>
      <c r="CS12" s="609"/>
      <c r="CT12" s="609"/>
      <c r="CU12" s="609"/>
      <c r="CV12" s="609"/>
      <c r="CW12" s="609"/>
      <c r="CX12" s="609"/>
      <c r="CY12" s="610"/>
      <c r="CZ12" s="646">
        <v>2.6</v>
      </c>
      <c r="DA12" s="646"/>
      <c r="DB12" s="646"/>
      <c r="DC12" s="646"/>
      <c r="DD12" s="614">
        <v>2622</v>
      </c>
      <c r="DE12" s="609"/>
      <c r="DF12" s="609"/>
      <c r="DG12" s="609"/>
      <c r="DH12" s="609"/>
      <c r="DI12" s="609"/>
      <c r="DJ12" s="609"/>
      <c r="DK12" s="609"/>
      <c r="DL12" s="609"/>
      <c r="DM12" s="609"/>
      <c r="DN12" s="609"/>
      <c r="DO12" s="609"/>
      <c r="DP12" s="610"/>
      <c r="DQ12" s="614">
        <v>124010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350488</v>
      </c>
      <c r="BH13" s="609"/>
      <c r="BI13" s="609"/>
      <c r="BJ13" s="609"/>
      <c r="BK13" s="609"/>
      <c r="BL13" s="609"/>
      <c r="BM13" s="609"/>
      <c r="BN13" s="610"/>
      <c r="BO13" s="646">
        <v>53.9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287949</v>
      </c>
      <c r="CS13" s="609"/>
      <c r="CT13" s="609"/>
      <c r="CU13" s="609"/>
      <c r="CV13" s="609"/>
      <c r="CW13" s="609"/>
      <c r="CX13" s="609"/>
      <c r="CY13" s="610"/>
      <c r="CZ13" s="646">
        <v>4.0999999999999996</v>
      </c>
      <c r="DA13" s="646"/>
      <c r="DB13" s="646"/>
      <c r="DC13" s="646"/>
      <c r="DD13" s="614">
        <v>63082</v>
      </c>
      <c r="DE13" s="609"/>
      <c r="DF13" s="609"/>
      <c r="DG13" s="609"/>
      <c r="DH13" s="609"/>
      <c r="DI13" s="609"/>
      <c r="DJ13" s="609"/>
      <c r="DK13" s="609"/>
      <c r="DL13" s="609"/>
      <c r="DM13" s="609"/>
      <c r="DN13" s="609"/>
      <c r="DO13" s="609"/>
      <c r="DP13" s="610"/>
      <c r="DQ13" s="614">
        <v>209588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28001</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198570</v>
      </c>
      <c r="CS14" s="609"/>
      <c r="CT14" s="609"/>
      <c r="CU14" s="609"/>
      <c r="CV14" s="609"/>
      <c r="CW14" s="609"/>
      <c r="CX14" s="609"/>
      <c r="CY14" s="610"/>
      <c r="CZ14" s="646">
        <v>2.8</v>
      </c>
      <c r="DA14" s="646"/>
      <c r="DB14" s="646"/>
      <c r="DC14" s="646"/>
      <c r="DD14" s="614">
        <v>24835</v>
      </c>
      <c r="DE14" s="609"/>
      <c r="DF14" s="609"/>
      <c r="DG14" s="609"/>
      <c r="DH14" s="609"/>
      <c r="DI14" s="609"/>
      <c r="DJ14" s="609"/>
      <c r="DK14" s="609"/>
      <c r="DL14" s="609"/>
      <c r="DM14" s="609"/>
      <c r="DN14" s="609"/>
      <c r="DO14" s="609"/>
      <c r="DP14" s="610"/>
      <c r="DQ14" s="614">
        <v>170902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4360</v>
      </c>
      <c r="S15" s="609"/>
      <c r="T15" s="609"/>
      <c r="U15" s="609"/>
      <c r="V15" s="609"/>
      <c r="W15" s="609"/>
      <c r="X15" s="609"/>
      <c r="Y15" s="610"/>
      <c r="Z15" s="646">
        <v>0.1</v>
      </c>
      <c r="AA15" s="646"/>
      <c r="AB15" s="646"/>
      <c r="AC15" s="646"/>
      <c r="AD15" s="647">
        <v>4360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29996</v>
      </c>
      <c r="BH15" s="609"/>
      <c r="BI15" s="609"/>
      <c r="BJ15" s="609"/>
      <c r="BK15" s="609"/>
      <c r="BL15" s="609"/>
      <c r="BM15" s="609"/>
      <c r="BN15" s="610"/>
      <c r="BO15" s="646">
        <v>4.5999999999999996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1178617</v>
      </c>
      <c r="CS15" s="609"/>
      <c r="CT15" s="609"/>
      <c r="CU15" s="609"/>
      <c r="CV15" s="609"/>
      <c r="CW15" s="609"/>
      <c r="CX15" s="609"/>
      <c r="CY15" s="610"/>
      <c r="CZ15" s="646">
        <v>16.899999999999999</v>
      </c>
      <c r="DA15" s="646"/>
      <c r="DB15" s="646"/>
      <c r="DC15" s="646"/>
      <c r="DD15" s="614">
        <v>786235</v>
      </c>
      <c r="DE15" s="609"/>
      <c r="DF15" s="609"/>
      <c r="DG15" s="609"/>
      <c r="DH15" s="609"/>
      <c r="DI15" s="609"/>
      <c r="DJ15" s="609"/>
      <c r="DK15" s="609"/>
      <c r="DL15" s="609"/>
      <c r="DM15" s="609"/>
      <c r="DN15" s="609"/>
      <c r="DO15" s="609"/>
      <c r="DP15" s="610"/>
      <c r="DQ15" s="614">
        <v>312984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8887</v>
      </c>
      <c r="S16" s="609"/>
      <c r="T16" s="609"/>
      <c r="U16" s="609"/>
      <c r="V16" s="609"/>
      <c r="W16" s="609"/>
      <c r="X16" s="609"/>
      <c r="Y16" s="610"/>
      <c r="Z16" s="646">
        <v>0.1</v>
      </c>
      <c r="AA16" s="646"/>
      <c r="AB16" s="646"/>
      <c r="AC16" s="646"/>
      <c r="AD16" s="647">
        <v>8887</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903834</v>
      </c>
      <c r="CS16" s="609"/>
      <c r="CT16" s="609"/>
      <c r="CU16" s="609"/>
      <c r="CV16" s="609"/>
      <c r="CW16" s="609"/>
      <c r="CX16" s="609"/>
      <c r="CY16" s="610"/>
      <c r="CZ16" s="646">
        <v>12.9</v>
      </c>
      <c r="DA16" s="646"/>
      <c r="DB16" s="646"/>
      <c r="DC16" s="646"/>
      <c r="DD16" s="614" t="s">
        <v>122</v>
      </c>
      <c r="DE16" s="609"/>
      <c r="DF16" s="609"/>
      <c r="DG16" s="609"/>
      <c r="DH16" s="609"/>
      <c r="DI16" s="609"/>
      <c r="DJ16" s="609"/>
      <c r="DK16" s="609"/>
      <c r="DL16" s="609"/>
      <c r="DM16" s="609"/>
      <c r="DN16" s="609"/>
      <c r="DO16" s="609"/>
      <c r="DP16" s="610"/>
      <c r="DQ16" s="614">
        <v>7317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27893</v>
      </c>
      <c r="S17" s="609"/>
      <c r="T17" s="609"/>
      <c r="U17" s="609"/>
      <c r="V17" s="609"/>
      <c r="W17" s="609"/>
      <c r="X17" s="609"/>
      <c r="Y17" s="610"/>
      <c r="Z17" s="646">
        <v>0.4</v>
      </c>
      <c r="AA17" s="646"/>
      <c r="AB17" s="646"/>
      <c r="AC17" s="646"/>
      <c r="AD17" s="647">
        <v>27893</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639978</v>
      </c>
      <c r="CS17" s="609"/>
      <c r="CT17" s="609"/>
      <c r="CU17" s="609"/>
      <c r="CV17" s="609"/>
      <c r="CW17" s="609"/>
      <c r="CX17" s="609"/>
      <c r="CY17" s="610"/>
      <c r="CZ17" s="646">
        <v>9.1999999999999993</v>
      </c>
      <c r="DA17" s="646"/>
      <c r="DB17" s="646"/>
      <c r="DC17" s="646"/>
      <c r="DD17" s="614" t="s">
        <v>122</v>
      </c>
      <c r="DE17" s="609"/>
      <c r="DF17" s="609"/>
      <c r="DG17" s="609"/>
      <c r="DH17" s="609"/>
      <c r="DI17" s="609"/>
      <c r="DJ17" s="609"/>
      <c r="DK17" s="609"/>
      <c r="DL17" s="609"/>
      <c r="DM17" s="609"/>
      <c r="DN17" s="609"/>
      <c r="DO17" s="609"/>
      <c r="DP17" s="610"/>
      <c r="DQ17" s="614">
        <v>639978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3440</v>
      </c>
      <c r="S18" s="609"/>
      <c r="T18" s="609"/>
      <c r="U18" s="609"/>
      <c r="V18" s="609"/>
      <c r="W18" s="609"/>
      <c r="X18" s="609"/>
      <c r="Y18" s="610"/>
      <c r="Z18" s="646">
        <v>0</v>
      </c>
      <c r="AA18" s="646"/>
      <c r="AB18" s="646"/>
      <c r="AC18" s="646"/>
      <c r="AD18" s="647">
        <v>3440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23155</v>
      </c>
      <c r="S19" s="609"/>
      <c r="T19" s="609"/>
      <c r="U19" s="609"/>
      <c r="V19" s="609"/>
      <c r="W19" s="609"/>
      <c r="X19" s="609"/>
      <c r="Y19" s="610"/>
      <c r="Z19" s="646">
        <v>0.3</v>
      </c>
      <c r="AA19" s="646"/>
      <c r="AB19" s="646"/>
      <c r="AC19" s="646"/>
      <c r="AD19" s="647">
        <v>23155</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42404</v>
      </c>
      <c r="BH19" s="609"/>
      <c r="BI19" s="609"/>
      <c r="BJ19" s="609"/>
      <c r="BK19" s="609"/>
      <c r="BL19" s="609"/>
      <c r="BM19" s="609"/>
      <c r="BN19" s="610"/>
      <c r="BO19" s="646">
        <v>6.5</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1298</v>
      </c>
      <c r="S20" s="609"/>
      <c r="T20" s="609"/>
      <c r="U20" s="609"/>
      <c r="V20" s="609"/>
      <c r="W20" s="609"/>
      <c r="X20" s="609"/>
      <c r="Y20" s="610"/>
      <c r="Z20" s="646">
        <v>0</v>
      </c>
      <c r="AA20" s="646"/>
      <c r="AB20" s="646"/>
      <c r="AC20" s="646"/>
      <c r="AD20" s="647">
        <v>1298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42404</v>
      </c>
      <c r="BH20" s="609"/>
      <c r="BI20" s="609"/>
      <c r="BJ20" s="609"/>
      <c r="BK20" s="609"/>
      <c r="BL20" s="609"/>
      <c r="BM20" s="609"/>
      <c r="BN20" s="610"/>
      <c r="BO20" s="646">
        <v>6.5</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6988194</v>
      </c>
      <c r="CS20" s="609"/>
      <c r="CT20" s="609"/>
      <c r="CU20" s="609"/>
      <c r="CV20" s="609"/>
      <c r="CW20" s="609"/>
      <c r="CX20" s="609"/>
      <c r="CY20" s="610"/>
      <c r="CZ20" s="646">
        <v>100</v>
      </c>
      <c r="DA20" s="646"/>
      <c r="DB20" s="646"/>
      <c r="DC20" s="646"/>
      <c r="DD20" s="614">
        <v>1099462</v>
      </c>
      <c r="DE20" s="609"/>
      <c r="DF20" s="609"/>
      <c r="DG20" s="609"/>
      <c r="DH20" s="609"/>
      <c r="DI20" s="609"/>
      <c r="DJ20" s="609"/>
      <c r="DK20" s="609"/>
      <c r="DL20" s="609"/>
      <c r="DM20" s="609"/>
      <c r="DN20" s="609"/>
      <c r="DO20" s="609"/>
      <c r="DP20" s="610"/>
      <c r="DQ20" s="614">
        <v>3960592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2767432</v>
      </c>
      <c r="S21" s="609"/>
      <c r="T21" s="609"/>
      <c r="U21" s="609"/>
      <c r="V21" s="609"/>
      <c r="W21" s="609"/>
      <c r="X21" s="609"/>
      <c r="Y21" s="610"/>
      <c r="Z21" s="646">
        <v>38.299999999999997</v>
      </c>
      <c r="AA21" s="646"/>
      <c r="AB21" s="646"/>
      <c r="AC21" s="646"/>
      <c r="AD21" s="647">
        <v>2405723</v>
      </c>
      <c r="AE21" s="647"/>
      <c r="AF21" s="647"/>
      <c r="AG21" s="647"/>
      <c r="AH21" s="647"/>
      <c r="AI21" s="647"/>
      <c r="AJ21" s="647"/>
      <c r="AK21" s="647"/>
      <c r="AL21" s="611">
        <v>72.3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42404</v>
      </c>
      <c r="BH21" s="609"/>
      <c r="BI21" s="609"/>
      <c r="BJ21" s="609"/>
      <c r="BK21" s="609"/>
      <c r="BL21" s="609"/>
      <c r="BM21" s="609"/>
      <c r="BN21" s="610"/>
      <c r="BO21" s="646">
        <v>6.5</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2405723</v>
      </c>
      <c r="S22" s="609"/>
      <c r="T22" s="609"/>
      <c r="U22" s="609"/>
      <c r="V22" s="609"/>
      <c r="W22" s="609"/>
      <c r="X22" s="609"/>
      <c r="Y22" s="610"/>
      <c r="Z22" s="646">
        <v>33.299999999999997</v>
      </c>
      <c r="AA22" s="646"/>
      <c r="AB22" s="646"/>
      <c r="AC22" s="646"/>
      <c r="AD22" s="647">
        <v>2405723</v>
      </c>
      <c r="AE22" s="647"/>
      <c r="AF22" s="647"/>
      <c r="AG22" s="647"/>
      <c r="AH22" s="647"/>
      <c r="AI22" s="647"/>
      <c r="AJ22" s="647"/>
      <c r="AK22" s="647"/>
      <c r="AL22" s="611">
        <v>72.3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361709</v>
      </c>
      <c r="S23" s="609"/>
      <c r="T23" s="609"/>
      <c r="U23" s="609"/>
      <c r="V23" s="609"/>
      <c r="W23" s="609"/>
      <c r="X23" s="609"/>
      <c r="Y23" s="610"/>
      <c r="Z23" s="646">
        <v>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2201499</v>
      </c>
      <c r="CS24" s="664"/>
      <c r="CT24" s="664"/>
      <c r="CU24" s="664"/>
      <c r="CV24" s="664"/>
      <c r="CW24" s="664"/>
      <c r="CX24" s="664"/>
      <c r="CY24" s="689"/>
      <c r="CZ24" s="690">
        <v>31.5</v>
      </c>
      <c r="DA24" s="672"/>
      <c r="DB24" s="672"/>
      <c r="DC24" s="692"/>
      <c r="DD24" s="688">
        <v>1866025</v>
      </c>
      <c r="DE24" s="664"/>
      <c r="DF24" s="664"/>
      <c r="DG24" s="664"/>
      <c r="DH24" s="664"/>
      <c r="DI24" s="664"/>
      <c r="DJ24" s="664"/>
      <c r="DK24" s="689"/>
      <c r="DL24" s="688">
        <v>1690752</v>
      </c>
      <c r="DM24" s="664"/>
      <c r="DN24" s="664"/>
      <c r="DO24" s="664"/>
      <c r="DP24" s="664"/>
      <c r="DQ24" s="664"/>
      <c r="DR24" s="664"/>
      <c r="DS24" s="664"/>
      <c r="DT24" s="664"/>
      <c r="DU24" s="664"/>
      <c r="DV24" s="689"/>
      <c r="DW24" s="690">
        <v>50.7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3686279</v>
      </c>
      <c r="S25" s="609"/>
      <c r="T25" s="609"/>
      <c r="U25" s="609"/>
      <c r="V25" s="609"/>
      <c r="W25" s="609"/>
      <c r="X25" s="609"/>
      <c r="Y25" s="610"/>
      <c r="Z25" s="646">
        <v>51</v>
      </c>
      <c r="AA25" s="646"/>
      <c r="AB25" s="646"/>
      <c r="AC25" s="646"/>
      <c r="AD25" s="647">
        <v>3324570</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977967</v>
      </c>
      <c r="CS25" s="621"/>
      <c r="CT25" s="621"/>
      <c r="CU25" s="621"/>
      <c r="CV25" s="621"/>
      <c r="CW25" s="621"/>
      <c r="CX25" s="621"/>
      <c r="CY25" s="622"/>
      <c r="CZ25" s="611">
        <v>14</v>
      </c>
      <c r="DA25" s="623"/>
      <c r="DB25" s="623"/>
      <c r="DC25" s="624"/>
      <c r="DD25" s="614">
        <v>923456</v>
      </c>
      <c r="DE25" s="621"/>
      <c r="DF25" s="621"/>
      <c r="DG25" s="621"/>
      <c r="DH25" s="621"/>
      <c r="DI25" s="621"/>
      <c r="DJ25" s="621"/>
      <c r="DK25" s="622"/>
      <c r="DL25" s="614">
        <v>849883</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491181</v>
      </c>
      <c r="CS26" s="609"/>
      <c r="CT26" s="609"/>
      <c r="CU26" s="609"/>
      <c r="CV26" s="609"/>
      <c r="CW26" s="609"/>
      <c r="CX26" s="609"/>
      <c r="CY26" s="610"/>
      <c r="CZ26" s="611">
        <v>7</v>
      </c>
      <c r="DA26" s="623"/>
      <c r="DB26" s="623"/>
      <c r="DC26" s="624"/>
      <c r="DD26" s="614">
        <v>467596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22388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650718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583554</v>
      </c>
      <c r="CS27" s="621"/>
      <c r="CT27" s="621"/>
      <c r="CU27" s="621"/>
      <c r="CV27" s="621"/>
      <c r="CW27" s="621"/>
      <c r="CX27" s="621"/>
      <c r="CY27" s="622"/>
      <c r="CZ27" s="611">
        <v>8.4</v>
      </c>
      <c r="DA27" s="623"/>
      <c r="DB27" s="623"/>
      <c r="DC27" s="624"/>
      <c r="DD27" s="614">
        <v>302591</v>
      </c>
      <c r="DE27" s="621"/>
      <c r="DF27" s="621"/>
      <c r="DG27" s="621"/>
      <c r="DH27" s="621"/>
      <c r="DI27" s="621"/>
      <c r="DJ27" s="621"/>
      <c r="DK27" s="622"/>
      <c r="DL27" s="614">
        <v>200891</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23567</v>
      </c>
      <c r="S28" s="609"/>
      <c r="T28" s="609"/>
      <c r="U28" s="609"/>
      <c r="V28" s="609"/>
      <c r="W28" s="609"/>
      <c r="X28" s="609"/>
      <c r="Y28" s="610"/>
      <c r="Z28" s="646">
        <v>0.3</v>
      </c>
      <c r="AA28" s="646"/>
      <c r="AB28" s="646"/>
      <c r="AC28" s="646"/>
      <c r="AD28" s="647">
        <v>1040</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639978</v>
      </c>
      <c r="CS28" s="609"/>
      <c r="CT28" s="609"/>
      <c r="CU28" s="609"/>
      <c r="CV28" s="609"/>
      <c r="CW28" s="609"/>
      <c r="CX28" s="609"/>
      <c r="CY28" s="610"/>
      <c r="CZ28" s="611">
        <v>9.1999999999999993</v>
      </c>
      <c r="DA28" s="623"/>
      <c r="DB28" s="623"/>
      <c r="DC28" s="624"/>
      <c r="DD28" s="614">
        <v>639978</v>
      </c>
      <c r="DE28" s="609"/>
      <c r="DF28" s="609"/>
      <c r="DG28" s="609"/>
      <c r="DH28" s="609"/>
      <c r="DI28" s="609"/>
      <c r="DJ28" s="609"/>
      <c r="DK28" s="610"/>
      <c r="DL28" s="614">
        <v>639978</v>
      </c>
      <c r="DM28" s="609"/>
      <c r="DN28" s="609"/>
      <c r="DO28" s="609"/>
      <c r="DP28" s="609"/>
      <c r="DQ28" s="609"/>
      <c r="DR28" s="609"/>
      <c r="DS28" s="609"/>
      <c r="DT28" s="609"/>
      <c r="DU28" s="609"/>
      <c r="DV28" s="610"/>
      <c r="DW28" s="611">
        <v>19.2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20878</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639717</v>
      </c>
      <c r="CS29" s="621"/>
      <c r="CT29" s="621"/>
      <c r="CU29" s="621"/>
      <c r="CV29" s="621"/>
      <c r="CW29" s="621"/>
      <c r="CX29" s="621"/>
      <c r="CY29" s="622"/>
      <c r="CZ29" s="611">
        <v>9.1999999999999993</v>
      </c>
      <c r="DA29" s="623"/>
      <c r="DB29" s="623"/>
      <c r="DC29" s="624"/>
      <c r="DD29" s="614">
        <v>639717</v>
      </c>
      <c r="DE29" s="621"/>
      <c r="DF29" s="621"/>
      <c r="DG29" s="621"/>
      <c r="DH29" s="621"/>
      <c r="DI29" s="621"/>
      <c r="DJ29" s="621"/>
      <c r="DK29" s="622"/>
      <c r="DL29" s="614">
        <v>639717</v>
      </c>
      <c r="DM29" s="621"/>
      <c r="DN29" s="621"/>
      <c r="DO29" s="621"/>
      <c r="DP29" s="621"/>
      <c r="DQ29" s="621"/>
      <c r="DR29" s="621"/>
      <c r="DS29" s="621"/>
      <c r="DT29" s="621"/>
      <c r="DU29" s="621"/>
      <c r="DV29" s="622"/>
      <c r="DW29" s="611">
        <v>19.2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932670</v>
      </c>
      <c r="S30" s="609"/>
      <c r="T30" s="609"/>
      <c r="U30" s="609"/>
      <c r="V30" s="609"/>
      <c r="W30" s="609"/>
      <c r="X30" s="609"/>
      <c r="Y30" s="610"/>
      <c r="Z30" s="646">
        <v>12.9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615532</v>
      </c>
      <c r="CS30" s="609"/>
      <c r="CT30" s="609"/>
      <c r="CU30" s="609"/>
      <c r="CV30" s="609"/>
      <c r="CW30" s="609"/>
      <c r="CX30" s="609"/>
      <c r="CY30" s="610"/>
      <c r="CZ30" s="611">
        <v>8.8000000000000007</v>
      </c>
      <c r="DA30" s="623"/>
      <c r="DB30" s="623"/>
      <c r="DC30" s="624"/>
      <c r="DD30" s="614">
        <v>615532</v>
      </c>
      <c r="DE30" s="609"/>
      <c r="DF30" s="609"/>
      <c r="DG30" s="609"/>
      <c r="DH30" s="609"/>
      <c r="DI30" s="609"/>
      <c r="DJ30" s="609"/>
      <c r="DK30" s="610"/>
      <c r="DL30" s="614">
        <v>615532</v>
      </c>
      <c r="DM30" s="609"/>
      <c r="DN30" s="609"/>
      <c r="DO30" s="609"/>
      <c r="DP30" s="609"/>
      <c r="DQ30" s="609"/>
      <c r="DR30" s="609"/>
      <c r="DS30" s="609"/>
      <c r="DT30" s="609"/>
      <c r="DU30" s="609"/>
      <c r="DV30" s="610"/>
      <c r="DW30" s="611">
        <v>18.5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97.7</v>
      </c>
      <c r="BN31" s="671"/>
      <c r="BO31" s="671"/>
      <c r="BP31" s="671"/>
      <c r="BQ31" s="673"/>
      <c r="BR31" s="670">
        <v>98.7</v>
      </c>
      <c r="BS31" s="671"/>
      <c r="BT31" s="671"/>
      <c r="BU31" s="671"/>
      <c r="BV31" s="671"/>
      <c r="BW31" s="671"/>
      <c r="BX31" s="672">
        <v>96.2</v>
      </c>
      <c r="BY31" s="671"/>
      <c r="BZ31" s="671"/>
      <c r="CA31" s="671"/>
      <c r="CB31" s="673"/>
      <c r="CD31" s="629"/>
      <c r="CE31" s="630"/>
      <c r="CF31" s="605" t="s">
        <v>300</v>
      </c>
      <c r="CG31" s="606"/>
      <c r="CH31" s="606"/>
      <c r="CI31" s="606"/>
      <c r="CJ31" s="606"/>
      <c r="CK31" s="606"/>
      <c r="CL31" s="606"/>
      <c r="CM31" s="606"/>
      <c r="CN31" s="606"/>
      <c r="CO31" s="606"/>
      <c r="CP31" s="606"/>
      <c r="CQ31" s="607"/>
      <c r="CR31" s="608">
        <v>24185</v>
      </c>
      <c r="CS31" s="621"/>
      <c r="CT31" s="621"/>
      <c r="CU31" s="621"/>
      <c r="CV31" s="621"/>
      <c r="CW31" s="621"/>
      <c r="CX31" s="621"/>
      <c r="CY31" s="622"/>
      <c r="CZ31" s="611">
        <v>0.3</v>
      </c>
      <c r="DA31" s="623"/>
      <c r="DB31" s="623"/>
      <c r="DC31" s="624"/>
      <c r="DD31" s="614">
        <v>24185</v>
      </c>
      <c r="DE31" s="621"/>
      <c r="DF31" s="621"/>
      <c r="DG31" s="621"/>
      <c r="DH31" s="621"/>
      <c r="DI31" s="621"/>
      <c r="DJ31" s="621"/>
      <c r="DK31" s="622"/>
      <c r="DL31" s="614">
        <v>24185</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905307</v>
      </c>
      <c r="S32" s="609"/>
      <c r="T32" s="609"/>
      <c r="U32" s="609"/>
      <c r="V32" s="609"/>
      <c r="W32" s="609"/>
      <c r="X32" s="609"/>
      <c r="Y32" s="610"/>
      <c r="Z32" s="646">
        <v>12.5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98.8</v>
      </c>
      <c r="BN32" s="621"/>
      <c r="BO32" s="621"/>
      <c r="BP32" s="621"/>
      <c r="BQ32" s="644"/>
      <c r="BR32" s="674">
        <v>99</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v>261</v>
      </c>
      <c r="CS32" s="609"/>
      <c r="CT32" s="609"/>
      <c r="CU32" s="609"/>
      <c r="CV32" s="609"/>
      <c r="CW32" s="609"/>
      <c r="CX32" s="609"/>
      <c r="CY32" s="610"/>
      <c r="CZ32" s="611">
        <v>0</v>
      </c>
      <c r="DA32" s="623"/>
      <c r="DB32" s="623"/>
      <c r="DC32" s="624"/>
      <c r="DD32" s="614">
        <v>261</v>
      </c>
      <c r="DE32" s="609"/>
      <c r="DF32" s="609"/>
      <c r="DG32" s="609"/>
      <c r="DH32" s="609"/>
      <c r="DI32" s="609"/>
      <c r="DJ32" s="609"/>
      <c r="DK32" s="610"/>
      <c r="DL32" s="614">
        <v>261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24906</v>
      </c>
      <c r="S33" s="609"/>
      <c r="T33" s="609"/>
      <c r="U33" s="609"/>
      <c r="V33" s="609"/>
      <c r="W33" s="609"/>
      <c r="X33" s="609"/>
      <c r="Y33" s="610"/>
      <c r="Z33" s="646">
        <v>0.3</v>
      </c>
      <c r="AA33" s="646"/>
      <c r="AB33" s="646"/>
      <c r="AC33" s="646"/>
      <c r="AD33" s="647">
        <v>1176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96.5</v>
      </c>
      <c r="BN33" s="593"/>
      <c r="BO33" s="593"/>
      <c r="BP33" s="593"/>
      <c r="BQ33" s="656"/>
      <c r="BR33" s="669">
        <v>98.3</v>
      </c>
      <c r="BS33" s="593"/>
      <c r="BT33" s="593"/>
      <c r="BU33" s="593"/>
      <c r="BV33" s="593"/>
      <c r="BW33" s="593"/>
      <c r="BX33" s="639">
        <v>93.9</v>
      </c>
      <c r="BY33" s="593"/>
      <c r="BZ33" s="593"/>
      <c r="CA33" s="593"/>
      <c r="CB33" s="656"/>
      <c r="CD33" s="605" t="s">
        <v>307</v>
      </c>
      <c r="CE33" s="606"/>
      <c r="CF33" s="606"/>
      <c r="CG33" s="606"/>
      <c r="CH33" s="606"/>
      <c r="CI33" s="606"/>
      <c r="CJ33" s="606"/>
      <c r="CK33" s="606"/>
      <c r="CL33" s="606"/>
      <c r="CM33" s="606"/>
      <c r="CN33" s="606"/>
      <c r="CO33" s="606"/>
      <c r="CP33" s="606"/>
      <c r="CQ33" s="607"/>
      <c r="CR33" s="608">
        <v>2783399</v>
      </c>
      <c r="CS33" s="621"/>
      <c r="CT33" s="621"/>
      <c r="CU33" s="621"/>
      <c r="CV33" s="621"/>
      <c r="CW33" s="621"/>
      <c r="CX33" s="621"/>
      <c r="CY33" s="622"/>
      <c r="CZ33" s="611">
        <v>39.799999999999997</v>
      </c>
      <c r="DA33" s="623"/>
      <c r="DB33" s="623"/>
      <c r="DC33" s="624"/>
      <c r="DD33" s="614">
        <v>2043873</v>
      </c>
      <c r="DE33" s="621"/>
      <c r="DF33" s="621"/>
      <c r="DG33" s="621"/>
      <c r="DH33" s="621"/>
      <c r="DI33" s="621"/>
      <c r="DJ33" s="621"/>
      <c r="DK33" s="622"/>
      <c r="DL33" s="614">
        <v>1065057</v>
      </c>
      <c r="DM33" s="621"/>
      <c r="DN33" s="621"/>
      <c r="DO33" s="621"/>
      <c r="DP33" s="621"/>
      <c r="DQ33" s="621"/>
      <c r="DR33" s="621"/>
      <c r="DS33" s="621"/>
      <c r="DT33" s="621"/>
      <c r="DU33" s="621"/>
      <c r="DV33" s="622"/>
      <c r="DW33" s="611">
        <v>32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134963</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806264</v>
      </c>
      <c r="CS34" s="609"/>
      <c r="CT34" s="609"/>
      <c r="CU34" s="609"/>
      <c r="CV34" s="609"/>
      <c r="CW34" s="609"/>
      <c r="CX34" s="609"/>
      <c r="CY34" s="610"/>
      <c r="CZ34" s="611">
        <v>11.5</v>
      </c>
      <c r="DA34" s="623"/>
      <c r="DB34" s="623"/>
      <c r="DC34" s="624"/>
      <c r="DD34" s="614">
        <v>514096</v>
      </c>
      <c r="DE34" s="609"/>
      <c r="DF34" s="609"/>
      <c r="DG34" s="609"/>
      <c r="DH34" s="609"/>
      <c r="DI34" s="609"/>
      <c r="DJ34" s="609"/>
      <c r="DK34" s="610"/>
      <c r="DL34" s="614">
        <v>384924</v>
      </c>
      <c r="DM34" s="609"/>
      <c r="DN34" s="609"/>
      <c r="DO34" s="609"/>
      <c r="DP34" s="609"/>
      <c r="DQ34" s="609"/>
      <c r="DR34" s="609"/>
      <c r="DS34" s="609"/>
      <c r="DT34" s="609"/>
      <c r="DU34" s="609"/>
      <c r="DV34" s="610"/>
      <c r="DW34" s="611">
        <v>11.5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246410</v>
      </c>
      <c r="S35" s="609"/>
      <c r="T35" s="609"/>
      <c r="U35" s="609"/>
      <c r="V35" s="609"/>
      <c r="W35" s="609"/>
      <c r="X35" s="609"/>
      <c r="Y35" s="610"/>
      <c r="Z35" s="646">
        <v>3.4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93007</v>
      </c>
      <c r="CS35" s="621"/>
      <c r="CT35" s="621"/>
      <c r="CU35" s="621"/>
      <c r="CV35" s="621"/>
      <c r="CW35" s="621"/>
      <c r="CX35" s="621"/>
      <c r="CY35" s="622"/>
      <c r="CZ35" s="611">
        <v>1.3</v>
      </c>
      <c r="DA35" s="623"/>
      <c r="DB35" s="623"/>
      <c r="DC35" s="624"/>
      <c r="DD35" s="614">
        <v>57614</v>
      </c>
      <c r="DE35" s="621"/>
      <c r="DF35" s="621"/>
      <c r="DG35" s="621"/>
      <c r="DH35" s="621"/>
      <c r="DI35" s="621"/>
      <c r="DJ35" s="621"/>
      <c r="DK35" s="622"/>
      <c r="DL35" s="614">
        <v>35947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253637</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658543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10104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819825</v>
      </c>
      <c r="CS36" s="609"/>
      <c r="CT36" s="609"/>
      <c r="CU36" s="609"/>
      <c r="CV36" s="609"/>
      <c r="CW36" s="609"/>
      <c r="CX36" s="609"/>
      <c r="CY36" s="610"/>
      <c r="CZ36" s="611">
        <v>11.7</v>
      </c>
      <c r="DA36" s="623"/>
      <c r="DB36" s="623"/>
      <c r="DC36" s="624"/>
      <c r="DD36" s="614">
        <v>618308</v>
      </c>
      <c r="DE36" s="609"/>
      <c r="DF36" s="609"/>
      <c r="DG36" s="609"/>
      <c r="DH36" s="609"/>
      <c r="DI36" s="609"/>
      <c r="DJ36" s="609"/>
      <c r="DK36" s="610"/>
      <c r="DL36" s="614">
        <v>337445</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111754</v>
      </c>
      <c r="S37" s="609"/>
      <c r="T37" s="609"/>
      <c r="U37" s="609"/>
      <c r="V37" s="609"/>
      <c r="W37" s="609"/>
      <c r="X37" s="609"/>
      <c r="Y37" s="610"/>
      <c r="Z37" s="646">
        <v>1.5</v>
      </c>
      <c r="AA37" s="646"/>
      <c r="AB37" s="646"/>
      <c r="AC37" s="646"/>
      <c r="AD37" s="647">
        <v>346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123107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212967</v>
      </c>
      <c r="CS37" s="621"/>
      <c r="CT37" s="621"/>
      <c r="CU37" s="621"/>
      <c r="CV37" s="621"/>
      <c r="CW37" s="621"/>
      <c r="CX37" s="621"/>
      <c r="CY37" s="622"/>
      <c r="CZ37" s="611">
        <v>3</v>
      </c>
      <c r="DA37" s="623"/>
      <c r="DB37" s="623"/>
      <c r="DC37" s="624"/>
      <c r="DD37" s="614">
        <v>212967</v>
      </c>
      <c r="DE37" s="621"/>
      <c r="DF37" s="621"/>
      <c r="DG37" s="621"/>
      <c r="DH37" s="621"/>
      <c r="DI37" s="621"/>
      <c r="DJ37" s="621"/>
      <c r="DK37" s="622"/>
      <c r="DL37" s="614">
        <v>211068</v>
      </c>
      <c r="DM37" s="621"/>
      <c r="DN37" s="621"/>
      <c r="DO37" s="621"/>
      <c r="DP37" s="621"/>
      <c r="DQ37" s="621"/>
      <c r="DR37" s="621"/>
      <c r="DS37" s="621"/>
      <c r="DT37" s="621"/>
      <c r="DU37" s="621"/>
      <c r="DV37" s="622"/>
      <c r="DW37" s="611">
        <v>6.3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867611</v>
      </c>
      <c r="S38" s="609"/>
      <c r="T38" s="609"/>
      <c r="U38" s="609"/>
      <c r="V38" s="609"/>
      <c r="W38" s="609"/>
      <c r="X38" s="609"/>
      <c r="Y38" s="610"/>
      <c r="Z38" s="646">
        <v>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108645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373253</v>
      </c>
      <c r="CS38" s="609"/>
      <c r="CT38" s="609"/>
      <c r="CU38" s="609"/>
      <c r="CV38" s="609"/>
      <c r="CW38" s="609"/>
      <c r="CX38" s="609"/>
      <c r="CY38" s="610"/>
      <c r="CZ38" s="611">
        <v>5.3</v>
      </c>
      <c r="DA38" s="623"/>
      <c r="DB38" s="623"/>
      <c r="DC38" s="624"/>
      <c r="DD38" s="614">
        <v>309991</v>
      </c>
      <c r="DE38" s="609"/>
      <c r="DF38" s="609"/>
      <c r="DG38" s="609"/>
      <c r="DH38" s="609"/>
      <c r="DI38" s="609"/>
      <c r="DJ38" s="609"/>
      <c r="DK38" s="610"/>
      <c r="DL38" s="614">
        <v>281451</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53538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1167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505638</v>
      </c>
      <c r="CS39" s="621"/>
      <c r="CT39" s="621"/>
      <c r="CU39" s="621"/>
      <c r="CV39" s="621"/>
      <c r="CW39" s="621"/>
      <c r="CX39" s="621"/>
      <c r="CY39" s="622"/>
      <c r="CZ39" s="611">
        <v>7.2</v>
      </c>
      <c r="DA39" s="623"/>
      <c r="DB39" s="623"/>
      <c r="DC39" s="624"/>
      <c r="DD39" s="614">
        <v>368452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6211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9296</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185412</v>
      </c>
      <c r="CS40" s="609"/>
      <c r="CT40" s="609"/>
      <c r="CU40" s="609"/>
      <c r="CV40" s="609"/>
      <c r="CW40" s="609"/>
      <c r="CX40" s="609"/>
      <c r="CY40" s="610"/>
      <c r="CZ40" s="611">
        <v>2.7</v>
      </c>
      <c r="DA40" s="623"/>
      <c r="DB40" s="623"/>
      <c r="DC40" s="624"/>
      <c r="DD40" s="614">
        <v>175412</v>
      </c>
      <c r="DE40" s="609"/>
      <c r="DF40" s="609"/>
      <c r="DG40" s="609"/>
      <c r="DH40" s="609"/>
      <c r="DI40" s="609"/>
      <c r="DJ40" s="609"/>
      <c r="DK40" s="610"/>
      <c r="DL40" s="614">
        <v>25290</v>
      </c>
      <c r="DM40" s="609"/>
      <c r="DN40" s="609"/>
      <c r="DO40" s="609"/>
      <c r="DP40" s="609"/>
      <c r="DQ40" s="609"/>
      <c r="DR40" s="609"/>
      <c r="DS40" s="609"/>
      <c r="DT40" s="609"/>
      <c r="DU40" s="609"/>
      <c r="DV40" s="610"/>
      <c r="DW40" s="611">
        <v>0.8</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7230370</v>
      </c>
      <c r="S41" s="633"/>
      <c r="T41" s="633"/>
      <c r="U41" s="633"/>
      <c r="V41" s="633"/>
      <c r="W41" s="633"/>
      <c r="X41" s="633"/>
      <c r="Y41" s="636"/>
      <c r="Z41" s="637">
        <v>100</v>
      </c>
      <c r="AA41" s="637"/>
      <c r="AB41" s="637"/>
      <c r="AC41" s="637"/>
      <c r="AD41" s="638">
        <v>3327132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63437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323</v>
      </c>
      <c r="AR42" s="654"/>
      <c r="AS42" s="654"/>
      <c r="AT42" s="654"/>
      <c r="AU42" s="654"/>
      <c r="AV42" s="654"/>
      <c r="AW42" s="654"/>
      <c r="AX42" s="654"/>
      <c r="AY42" s="655"/>
      <c r="AZ42" s="592">
        <v>300520</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451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2003296</v>
      </c>
      <c r="CS42" s="621"/>
      <c r="CT42" s="621"/>
      <c r="CU42" s="621"/>
      <c r="CV42" s="621"/>
      <c r="CW42" s="621"/>
      <c r="CX42" s="621"/>
      <c r="CY42" s="622"/>
      <c r="CZ42" s="611">
        <v>28.7</v>
      </c>
      <c r="DA42" s="623"/>
      <c r="DB42" s="623"/>
      <c r="DC42" s="624"/>
      <c r="DD42" s="614">
        <v>50694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1099462</v>
      </c>
      <c r="CS44" s="609"/>
      <c r="CT44" s="609"/>
      <c r="CU44" s="609"/>
      <c r="CV44" s="609"/>
      <c r="CW44" s="609"/>
      <c r="CX44" s="609"/>
      <c r="CY44" s="610"/>
      <c r="CZ44" s="611">
        <v>15.7</v>
      </c>
      <c r="DA44" s="612"/>
      <c r="DB44" s="612"/>
      <c r="DC44" s="613"/>
      <c r="DD44" s="614">
        <v>43377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336513</v>
      </c>
      <c r="CS45" s="621"/>
      <c r="CT45" s="621"/>
      <c r="CU45" s="621"/>
      <c r="CV45" s="621"/>
      <c r="CW45" s="621"/>
      <c r="CX45" s="621"/>
      <c r="CY45" s="622"/>
      <c r="CZ45" s="611">
        <v>4.8</v>
      </c>
      <c r="DA45" s="623"/>
      <c r="DB45" s="623"/>
      <c r="DC45" s="624"/>
      <c r="DD45" s="614">
        <v>2352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736461</v>
      </c>
      <c r="CS46" s="609"/>
      <c r="CT46" s="609"/>
      <c r="CU46" s="609"/>
      <c r="CV46" s="609"/>
      <c r="CW46" s="609"/>
      <c r="CX46" s="609"/>
      <c r="CY46" s="610"/>
      <c r="CZ46" s="611">
        <v>10.5</v>
      </c>
      <c r="DA46" s="612"/>
      <c r="DB46" s="612"/>
      <c r="DC46" s="613"/>
      <c r="DD46" s="614">
        <v>41025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903834</v>
      </c>
      <c r="CS47" s="621"/>
      <c r="CT47" s="621"/>
      <c r="CU47" s="621"/>
      <c r="CV47" s="621"/>
      <c r="CW47" s="621"/>
      <c r="CX47" s="621"/>
      <c r="CY47" s="622"/>
      <c r="CZ47" s="611">
        <v>12.9</v>
      </c>
      <c r="DA47" s="623"/>
      <c r="DB47" s="623"/>
      <c r="DC47" s="624"/>
      <c r="DD47" s="614">
        <v>7317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6988194</v>
      </c>
      <c r="CS49" s="593"/>
      <c r="CT49" s="593"/>
      <c r="CU49" s="593"/>
      <c r="CV49" s="593"/>
      <c r="CW49" s="593"/>
      <c r="CX49" s="593"/>
      <c r="CY49" s="594"/>
      <c r="CZ49" s="595">
        <v>100</v>
      </c>
      <c r="DA49" s="596"/>
      <c r="DB49" s="596"/>
      <c r="DC49" s="597"/>
      <c r="DD49" s="598">
        <v>3960592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3nfxlhKoBwF1/I9977vdmpo3fV0U9rX4TVDsvMqKkdWpqz9cYi78u7NCyVwIw9IlvF82nRniTRUugE0va4HVg==" saltValue="6UzhjHOgvGj7SWlA2n9B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7400</v>
      </c>
      <c r="R7" s="1090"/>
      <c r="S7" s="1090"/>
      <c r="T7" s="1090"/>
      <c r="U7" s="1090"/>
      <c r="V7" s="1090">
        <v>7158</v>
      </c>
      <c r="W7" s="1090"/>
      <c r="X7" s="1090"/>
      <c r="Y7" s="1090"/>
      <c r="Z7" s="1090"/>
      <c r="AA7" s="1090">
        <v>242</v>
      </c>
      <c r="AB7" s="1090"/>
      <c r="AC7" s="1090"/>
      <c r="AD7" s="1090"/>
      <c r="AE7" s="1091"/>
      <c r="AF7" s="1092">
        <v>187</v>
      </c>
      <c r="AG7" s="1093"/>
      <c r="AH7" s="1093"/>
      <c r="AI7" s="1093"/>
      <c r="AJ7" s="1094"/>
      <c r="AK7" s="1095">
        <v>246</v>
      </c>
      <c r="AL7" s="1096"/>
      <c r="AM7" s="1096"/>
      <c r="AN7" s="1096"/>
      <c r="AO7" s="1096"/>
      <c r="AP7" s="1096">
        <v>6714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-3</v>
      </c>
      <c r="CI7" s="1084"/>
      <c r="CJ7" s="1084"/>
      <c r="CK7" s="1084"/>
      <c r="CL7" s="1085"/>
      <c r="CM7" s="1083">
        <v>29</v>
      </c>
      <c r="CN7" s="1084"/>
      <c r="CO7" s="1084"/>
      <c r="CP7" s="1084"/>
      <c r="CQ7" s="1085"/>
      <c r="CR7" s="1083">
        <v>7</v>
      </c>
      <c r="CS7" s="1084"/>
      <c r="CT7" s="1084"/>
      <c r="CU7" s="1084"/>
      <c r="CV7" s="1085"/>
      <c r="CW7" s="1083">
        <v>12</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375</v>
      </c>
      <c r="B23" s="924" t="s">
        <v>376</v>
      </c>
      <c r="C23" s="925"/>
      <c r="D23" s="925"/>
      <c r="E23" s="925"/>
      <c r="F23" s="925"/>
      <c r="G23" s="925"/>
      <c r="H23" s="925"/>
      <c r="I23" s="925"/>
      <c r="J23" s="925"/>
      <c r="K23" s="925"/>
      <c r="L23" s="925"/>
      <c r="M23" s="925"/>
      <c r="N23" s="925"/>
      <c r="O23" s="925"/>
      <c r="P23" s="935"/>
      <c r="Q23" s="1054">
        <v>7400</v>
      </c>
      <c r="R23" s="1048"/>
      <c r="S23" s="1048"/>
      <c r="T23" s="1048"/>
      <c r="U23" s="1048"/>
      <c r="V23" s="1048">
        <v>7158</v>
      </c>
      <c r="W23" s="1048"/>
      <c r="X23" s="1048"/>
      <c r="Y23" s="1048"/>
      <c r="Z23" s="1048"/>
      <c r="AA23" s="1048">
        <v>242</v>
      </c>
      <c r="AB23" s="1048"/>
      <c r="AC23" s="1048"/>
      <c r="AD23" s="1048"/>
      <c r="AE23" s="1055"/>
      <c r="AF23" s="1056">
        <v>187</v>
      </c>
      <c r="AG23" s="1048"/>
      <c r="AH23" s="1048"/>
      <c r="AI23" s="1048"/>
      <c r="AJ23" s="1057"/>
      <c r="AK23" s="1058"/>
      <c r="AL23" s="1059"/>
      <c r="AM23" s="1059"/>
      <c r="AN23" s="1059"/>
      <c r="AO23" s="1059"/>
      <c r="AP23" s="1048">
        <v>6174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387</v>
      </c>
      <c r="C28" s="1035"/>
      <c r="D28" s="1035"/>
      <c r="E28" s="1035"/>
      <c r="F28" s="1035"/>
      <c r="G28" s="1035"/>
      <c r="H28" s="1035"/>
      <c r="I28" s="1035"/>
      <c r="J28" s="1035"/>
      <c r="K28" s="1035"/>
      <c r="L28" s="1035"/>
      <c r="M28" s="1035"/>
      <c r="N28" s="1035"/>
      <c r="O28" s="1035"/>
      <c r="P28" s="1036"/>
      <c r="Q28" s="1037">
        <v>701</v>
      </c>
      <c r="R28" s="1038"/>
      <c r="S28" s="1038"/>
      <c r="T28" s="1038"/>
      <c r="U28" s="1038"/>
      <c r="V28" s="1038">
        <v>691</v>
      </c>
      <c r="W28" s="1038"/>
      <c r="X28" s="1038"/>
      <c r="Y28" s="1038"/>
      <c r="Z28" s="1038"/>
      <c r="AA28" s="1038">
        <v>10</v>
      </c>
      <c r="AB28" s="1038"/>
      <c r="AC28" s="1038"/>
      <c r="AD28" s="1038"/>
      <c r="AE28" s="1039"/>
      <c r="AF28" s="1040">
        <v>10</v>
      </c>
      <c r="AG28" s="1038"/>
      <c r="AH28" s="1038"/>
      <c r="AI28" s="1038"/>
      <c r="AJ28" s="1041"/>
      <c r="AK28" s="1029">
        <v>48</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388</v>
      </c>
      <c r="C29" s="1018"/>
      <c r="D29" s="1018"/>
      <c r="E29" s="1018"/>
      <c r="F29" s="1018"/>
      <c r="G29" s="1018"/>
      <c r="H29" s="1018"/>
      <c r="I29" s="1018"/>
      <c r="J29" s="1018"/>
      <c r="K29" s="1018"/>
      <c r="L29" s="1018"/>
      <c r="M29" s="1018"/>
      <c r="N29" s="1018"/>
      <c r="O29" s="1018"/>
      <c r="P29" s="1019"/>
      <c r="Q29" s="1025">
        <v>1114</v>
      </c>
      <c r="R29" s="1026"/>
      <c r="S29" s="1026"/>
      <c r="T29" s="1026"/>
      <c r="U29" s="1026"/>
      <c r="V29" s="1026">
        <v>1056</v>
      </c>
      <c r="W29" s="1026"/>
      <c r="X29" s="1026"/>
      <c r="Y29" s="1026"/>
      <c r="Z29" s="1026"/>
      <c r="AA29" s="1026">
        <v>58</v>
      </c>
      <c r="AB29" s="1026"/>
      <c r="AC29" s="1026"/>
      <c r="AD29" s="1026"/>
      <c r="AE29" s="1027"/>
      <c r="AF29" s="1022">
        <v>58</v>
      </c>
      <c r="AG29" s="1023"/>
      <c r="AH29" s="1023"/>
      <c r="AI29" s="1023"/>
      <c r="AJ29" s="1024"/>
      <c r="AK29" s="967">
        <v>129</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389</v>
      </c>
      <c r="C30" s="1018"/>
      <c r="D30" s="1018"/>
      <c r="E30" s="1018"/>
      <c r="F30" s="1018"/>
      <c r="G30" s="1018"/>
      <c r="H30" s="1018"/>
      <c r="I30" s="1018"/>
      <c r="J30" s="1018"/>
      <c r="K30" s="1018"/>
      <c r="L30" s="1018"/>
      <c r="M30" s="1018"/>
      <c r="N30" s="1018"/>
      <c r="O30" s="1018"/>
      <c r="P30" s="1019"/>
      <c r="Q30" s="1025">
        <v>125</v>
      </c>
      <c r="R30" s="1026"/>
      <c r="S30" s="1026"/>
      <c r="T30" s="1026"/>
      <c r="U30" s="1026"/>
      <c r="V30" s="1026">
        <v>123</v>
      </c>
      <c r="W30" s="1026"/>
      <c r="X30" s="1026"/>
      <c r="Y30" s="1026"/>
      <c r="Z30" s="1026"/>
      <c r="AA30" s="1026">
        <v>2</v>
      </c>
      <c r="AB30" s="1026"/>
      <c r="AC30" s="1026"/>
      <c r="AD30" s="1026"/>
      <c r="AE30" s="1027"/>
      <c r="AF30" s="1022">
        <v>2</v>
      </c>
      <c r="AG30" s="1023"/>
      <c r="AH30" s="1023"/>
      <c r="AI30" s="1023"/>
      <c r="AJ30" s="1024"/>
      <c r="AK30" s="967">
        <v>40</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390</v>
      </c>
      <c r="C31" s="1018"/>
      <c r="D31" s="1018"/>
      <c r="E31" s="1018"/>
      <c r="F31" s="1018"/>
      <c r="G31" s="1018"/>
      <c r="H31" s="1018"/>
      <c r="I31" s="1018"/>
      <c r="J31" s="1018"/>
      <c r="K31" s="1018"/>
      <c r="L31" s="1018"/>
      <c r="M31" s="1018"/>
      <c r="N31" s="1018"/>
      <c r="O31" s="1018"/>
      <c r="P31" s="1019"/>
      <c r="Q31" s="1025">
        <v>161</v>
      </c>
      <c r="R31" s="1026"/>
      <c r="S31" s="1026"/>
      <c r="T31" s="1026"/>
      <c r="U31" s="1026"/>
      <c r="V31" s="1026">
        <v>140</v>
      </c>
      <c r="W31" s="1026"/>
      <c r="X31" s="1026"/>
      <c r="Y31" s="1026"/>
      <c r="Z31" s="1026"/>
      <c r="AA31" s="1026">
        <v>21</v>
      </c>
      <c r="AB31" s="1026"/>
      <c r="AC31" s="1026"/>
      <c r="AD31" s="1026"/>
      <c r="AE31" s="1027"/>
      <c r="AF31" s="1022">
        <v>514</v>
      </c>
      <c r="AG31" s="1023"/>
      <c r="AH31" s="1023"/>
      <c r="AI31" s="1023"/>
      <c r="AJ31" s="1024"/>
      <c r="AK31" s="967">
        <v>54</v>
      </c>
      <c r="AL31" s="958"/>
      <c r="AM31" s="958"/>
      <c r="AN31" s="958"/>
      <c r="AO31" s="958"/>
      <c r="AP31" s="958">
        <v>520</v>
      </c>
      <c r="AQ31" s="958"/>
      <c r="AR31" s="958"/>
      <c r="AS31" s="958"/>
      <c r="AT31" s="958"/>
      <c r="AU31" s="958">
        <v>97</v>
      </c>
      <c r="AV31" s="958"/>
      <c r="AW31" s="958"/>
      <c r="AX31" s="958"/>
      <c r="AY31" s="958"/>
      <c r="AZ31" s="1028" t="s">
        <v>546</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f>178+69+2+7</f>
        <v>256</v>
      </c>
      <c r="R32" s="1026"/>
      <c r="S32" s="1026"/>
      <c r="T32" s="1026"/>
      <c r="U32" s="1026"/>
      <c r="V32" s="1026">
        <f>180+61+2+9</f>
        <v>252</v>
      </c>
      <c r="W32" s="1026"/>
      <c r="X32" s="1026"/>
      <c r="Y32" s="1026"/>
      <c r="Z32" s="1026"/>
      <c r="AA32" s="1026">
        <v>4</v>
      </c>
      <c r="AB32" s="1026"/>
      <c r="AC32" s="1026"/>
      <c r="AD32" s="1026"/>
      <c r="AE32" s="1027"/>
      <c r="AF32" s="1022">
        <v>227</v>
      </c>
      <c r="AG32" s="1023"/>
      <c r="AH32" s="1023"/>
      <c r="AI32" s="1023"/>
      <c r="AJ32" s="1024"/>
      <c r="AK32" s="967">
        <v>232</v>
      </c>
      <c r="AL32" s="958"/>
      <c r="AM32" s="958"/>
      <c r="AN32" s="958"/>
      <c r="AO32" s="958"/>
      <c r="AP32" s="958">
        <v>916</v>
      </c>
      <c r="AQ32" s="958"/>
      <c r="AR32" s="958"/>
      <c r="AS32" s="958"/>
      <c r="AT32" s="958"/>
      <c r="AU32" s="958">
        <v>916</v>
      </c>
      <c r="AV32" s="958"/>
      <c r="AW32" s="958"/>
      <c r="AX32" s="958"/>
      <c r="AY32" s="958"/>
      <c r="AZ32" s="1028" t="s">
        <v>546</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27</v>
      </c>
      <c r="R33" s="1026"/>
      <c r="S33" s="1026"/>
      <c r="T33" s="1026"/>
      <c r="U33" s="1026"/>
      <c r="V33" s="1026">
        <v>26</v>
      </c>
      <c r="W33" s="1026"/>
      <c r="X33" s="1026"/>
      <c r="Y33" s="1026"/>
      <c r="Z33" s="1026"/>
      <c r="AA33" s="1026">
        <v>1</v>
      </c>
      <c r="AB33" s="1026"/>
      <c r="AC33" s="1026"/>
      <c r="AD33" s="1026"/>
      <c r="AE33" s="1027"/>
      <c r="AF33" s="1022">
        <v>1</v>
      </c>
      <c r="AG33" s="1023"/>
      <c r="AH33" s="1023"/>
      <c r="AI33" s="1023"/>
      <c r="AJ33" s="1024"/>
      <c r="AK33" s="967">
        <v>9</v>
      </c>
      <c r="AL33" s="958"/>
      <c r="AM33" s="958"/>
      <c r="AN33" s="958"/>
      <c r="AO33" s="958"/>
      <c r="AP33" s="958" t="s">
        <v>546</v>
      </c>
      <c r="AQ33" s="958"/>
      <c r="AR33" s="958"/>
      <c r="AS33" s="958"/>
      <c r="AT33" s="958"/>
      <c r="AU33" s="958" t="s">
        <v>546</v>
      </c>
      <c r="AV33" s="958"/>
      <c r="AW33" s="958"/>
      <c r="AX33" s="958"/>
      <c r="AY33" s="958"/>
      <c r="AZ33" s="1028" t="s">
        <v>546</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812</v>
      </c>
      <c r="AG63" s="946"/>
      <c r="AH63" s="946"/>
      <c r="AI63" s="946"/>
      <c r="AJ63" s="1009"/>
      <c r="AK63" s="1010"/>
      <c r="AL63" s="950"/>
      <c r="AM63" s="950"/>
      <c r="AN63" s="950"/>
      <c r="AO63" s="950"/>
      <c r="AP63" s="946">
        <v>1436</v>
      </c>
      <c r="AQ63" s="946"/>
      <c r="AR63" s="946"/>
      <c r="AS63" s="946"/>
      <c r="AT63" s="946"/>
      <c r="AU63" s="946">
        <v>1013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v>1743</v>
      </c>
      <c r="R68" s="969"/>
      <c r="S68" s="969"/>
      <c r="T68" s="969"/>
      <c r="U68" s="969"/>
      <c r="V68" s="969">
        <v>1638</v>
      </c>
      <c r="W68" s="969"/>
      <c r="X68" s="969"/>
      <c r="Y68" s="969"/>
      <c r="Z68" s="969"/>
      <c r="AA68" s="969">
        <v>105</v>
      </c>
      <c r="AB68" s="969"/>
      <c r="AC68" s="969"/>
      <c r="AD68" s="969"/>
      <c r="AE68" s="969"/>
      <c r="AF68" s="969">
        <v>99</v>
      </c>
      <c r="AG68" s="969"/>
      <c r="AH68" s="969"/>
      <c r="AI68" s="969"/>
      <c r="AJ68" s="969"/>
      <c r="AK68" s="969" t="s">
        <v>546</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548</v>
      </c>
      <c r="C69" s="962"/>
      <c r="D69" s="962"/>
      <c r="E69" s="962"/>
      <c r="F69" s="962"/>
      <c r="G69" s="962"/>
      <c r="H69" s="962"/>
      <c r="I69" s="962"/>
      <c r="J69" s="962"/>
      <c r="K69" s="962"/>
      <c r="L69" s="962"/>
      <c r="M69" s="962"/>
      <c r="N69" s="962"/>
      <c r="O69" s="962"/>
      <c r="P69" s="963"/>
      <c r="Q69" s="964">
        <v>3426</v>
      </c>
      <c r="R69" s="958"/>
      <c r="S69" s="958"/>
      <c r="T69" s="958"/>
      <c r="U69" s="958"/>
      <c r="V69" s="958">
        <v>2421</v>
      </c>
      <c r="W69" s="958"/>
      <c r="X69" s="958"/>
      <c r="Y69" s="958"/>
      <c r="Z69" s="958"/>
      <c r="AA69" s="958">
        <v>5</v>
      </c>
      <c r="AB69" s="958"/>
      <c r="AC69" s="958"/>
      <c r="AD69" s="958"/>
      <c r="AE69" s="958"/>
      <c r="AF69" s="958">
        <v>5</v>
      </c>
      <c r="AG69" s="958"/>
      <c r="AH69" s="958"/>
      <c r="AI69" s="958"/>
      <c r="AJ69" s="958"/>
      <c r="AK69" s="958" t="s">
        <v>546</v>
      </c>
      <c r="AL69" s="958"/>
      <c r="AM69" s="958"/>
      <c r="AN69" s="958"/>
      <c r="AO69" s="958"/>
      <c r="AP69" s="958">
        <v>2702</v>
      </c>
      <c r="AQ69" s="958"/>
      <c r="AR69" s="958"/>
      <c r="AS69" s="958"/>
      <c r="AT69" s="958"/>
      <c r="AU69" s="958">
        <v>111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549</v>
      </c>
      <c r="C70" s="962"/>
      <c r="D70" s="962"/>
      <c r="E70" s="962"/>
      <c r="F70" s="962"/>
      <c r="G70" s="962"/>
      <c r="H70" s="962"/>
      <c r="I70" s="962"/>
      <c r="J70" s="962"/>
      <c r="K70" s="962"/>
      <c r="L70" s="962"/>
      <c r="M70" s="962"/>
      <c r="N70" s="962"/>
      <c r="O70" s="962"/>
      <c r="P70" s="963"/>
      <c r="Q70" s="964">
        <v>46</v>
      </c>
      <c r="R70" s="958"/>
      <c r="S70" s="958"/>
      <c r="T70" s="958"/>
      <c r="U70" s="958"/>
      <c r="V70" s="958">
        <v>46</v>
      </c>
      <c r="W70" s="958"/>
      <c r="X70" s="958"/>
      <c r="Y70" s="958"/>
      <c r="Z70" s="958"/>
      <c r="AA70" s="958" t="s">
        <v>546</v>
      </c>
      <c r="AB70" s="958"/>
      <c r="AC70" s="958"/>
      <c r="AD70" s="958"/>
      <c r="AE70" s="958"/>
      <c r="AF70" s="958" t="s">
        <v>546</v>
      </c>
      <c r="AG70" s="958"/>
      <c r="AH70" s="958"/>
      <c r="AI70" s="958"/>
      <c r="AJ70" s="958"/>
      <c r="AK70" s="958">
        <v>25</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550</v>
      </c>
      <c r="C71" s="962"/>
      <c r="D71" s="962"/>
      <c r="E71" s="962"/>
      <c r="F71" s="962"/>
      <c r="G71" s="962"/>
      <c r="H71" s="962"/>
      <c r="I71" s="962"/>
      <c r="J71" s="962"/>
      <c r="K71" s="962"/>
      <c r="L71" s="962"/>
      <c r="M71" s="962"/>
      <c r="N71" s="962"/>
      <c r="O71" s="962"/>
      <c r="P71" s="963"/>
      <c r="Q71" s="964">
        <v>36</v>
      </c>
      <c r="R71" s="958"/>
      <c r="S71" s="958"/>
      <c r="T71" s="958"/>
      <c r="U71" s="958"/>
      <c r="V71" s="958">
        <v>36</v>
      </c>
      <c r="W71" s="958"/>
      <c r="X71" s="958"/>
      <c r="Y71" s="958"/>
      <c r="Z71" s="958"/>
      <c r="AA71" s="958">
        <v>0</v>
      </c>
      <c r="AB71" s="958"/>
      <c r="AC71" s="958"/>
      <c r="AD71" s="958"/>
      <c r="AE71" s="958"/>
      <c r="AF71" s="958">
        <v>0</v>
      </c>
      <c r="AG71" s="958"/>
      <c r="AH71" s="958"/>
      <c r="AI71" s="958"/>
      <c r="AJ71" s="958"/>
      <c r="AK71" s="958">
        <v>9</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551</v>
      </c>
      <c r="C72" s="962"/>
      <c r="D72" s="962"/>
      <c r="E72" s="962"/>
      <c r="F72" s="962"/>
      <c r="G72" s="962"/>
      <c r="H72" s="962"/>
      <c r="I72" s="962"/>
      <c r="J72" s="962"/>
      <c r="K72" s="962"/>
      <c r="L72" s="962"/>
      <c r="M72" s="962"/>
      <c r="N72" s="962"/>
      <c r="O72" s="962"/>
      <c r="P72" s="963"/>
      <c r="Q72" s="964">
        <v>127</v>
      </c>
      <c r="R72" s="958"/>
      <c r="S72" s="958"/>
      <c r="T72" s="958"/>
      <c r="U72" s="958"/>
      <c r="V72" s="958">
        <v>120</v>
      </c>
      <c r="W72" s="958"/>
      <c r="X72" s="958"/>
      <c r="Y72" s="958"/>
      <c r="Z72" s="958"/>
      <c r="AA72" s="958">
        <v>6</v>
      </c>
      <c r="AB72" s="958"/>
      <c r="AC72" s="958"/>
      <c r="AD72" s="958"/>
      <c r="AE72" s="958"/>
      <c r="AF72" s="958">
        <v>6</v>
      </c>
      <c r="AG72" s="958"/>
      <c r="AH72" s="958"/>
      <c r="AI72" s="958"/>
      <c r="AJ72" s="958"/>
      <c r="AK72" s="958">
        <v>33</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91545</v>
      </c>
      <c r="R73" s="958"/>
      <c r="S73" s="958"/>
      <c r="T73" s="958"/>
      <c r="U73" s="958"/>
      <c r="V73" s="958">
        <v>89579</v>
      </c>
      <c r="W73" s="958"/>
      <c r="X73" s="958"/>
      <c r="Y73" s="958"/>
      <c r="Z73" s="958"/>
      <c r="AA73" s="958">
        <v>1967</v>
      </c>
      <c r="AB73" s="958"/>
      <c r="AC73" s="958"/>
      <c r="AD73" s="958"/>
      <c r="AE73" s="958"/>
      <c r="AF73" s="958">
        <v>1967</v>
      </c>
      <c r="AG73" s="958"/>
      <c r="AH73" s="958"/>
      <c r="AI73" s="958"/>
      <c r="AJ73" s="958"/>
      <c r="AK73" s="958">
        <v>447</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2077</v>
      </c>
      <c r="AG88" s="946"/>
      <c r="AH88" s="946"/>
      <c r="AI88" s="946"/>
      <c r="AJ88" s="946"/>
      <c r="AK88" s="950"/>
      <c r="AL88" s="950"/>
      <c r="AM88" s="950"/>
      <c r="AN88" s="950"/>
      <c r="AO88" s="950"/>
      <c r="AP88" s="946">
        <v>2702</v>
      </c>
      <c r="AQ88" s="946"/>
      <c r="AR88" s="946"/>
      <c r="AS88" s="946"/>
      <c r="AT88" s="946"/>
      <c r="AU88" s="946">
        <v>111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v>
      </c>
      <c r="CS102" s="940"/>
      <c r="CT102" s="940"/>
      <c r="CU102" s="940"/>
      <c r="CV102" s="941"/>
      <c r="CW102" s="939">
        <v>12</v>
      </c>
      <c r="CX102" s="940"/>
      <c r="CY102" s="940"/>
      <c r="CZ102" s="940"/>
      <c r="DA102" s="941"/>
      <c r="DB102" s="939" t="s">
        <v>546</v>
      </c>
      <c r="DC102" s="940"/>
      <c r="DD102" s="940"/>
      <c r="DE102" s="940"/>
      <c r="DF102" s="941"/>
      <c r="DG102" s="939" t="s">
        <v>546</v>
      </c>
      <c r="DH102" s="940"/>
      <c r="DI102" s="940"/>
      <c r="DJ102" s="940"/>
      <c r="DK102" s="941"/>
      <c r="DL102" s="939" t="s">
        <v>546</v>
      </c>
      <c r="DM102" s="940"/>
      <c r="DN102" s="940"/>
      <c r="DO102" s="940"/>
      <c r="DP102" s="941"/>
      <c r="DQ102" s="939" t="s">
        <v>546</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537652</v>
      </c>
      <c r="AB110" s="876"/>
      <c r="AC110" s="876"/>
      <c r="AD110" s="876"/>
      <c r="AE110" s="877"/>
      <c r="AF110" s="878">
        <v>582772</v>
      </c>
      <c r="AG110" s="876"/>
      <c r="AH110" s="876"/>
      <c r="AI110" s="876"/>
      <c r="AJ110" s="877"/>
      <c r="AK110" s="878">
        <v>639717</v>
      </c>
      <c r="AL110" s="876"/>
      <c r="AM110" s="876"/>
      <c r="AN110" s="876"/>
      <c r="AO110" s="877"/>
      <c r="AP110" s="879">
        <v>23.6</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6031587</v>
      </c>
      <c r="BR110" s="829"/>
      <c r="BS110" s="829"/>
      <c r="BT110" s="829"/>
      <c r="BU110" s="829"/>
      <c r="BV110" s="829">
        <v>6461626</v>
      </c>
      <c r="BW110" s="829"/>
      <c r="BX110" s="829"/>
      <c r="BY110" s="829"/>
      <c r="BZ110" s="829"/>
      <c r="CA110" s="829">
        <v>6713705</v>
      </c>
      <c r="CB110" s="829"/>
      <c r="CC110" s="829"/>
      <c r="CD110" s="829"/>
      <c r="CE110" s="829"/>
      <c r="CF110" s="853">
        <v>247.8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1138355</v>
      </c>
      <c r="BR112" s="804"/>
      <c r="BS112" s="804"/>
      <c r="BT112" s="804"/>
      <c r="BU112" s="804"/>
      <c r="BV112" s="804">
        <v>1284844</v>
      </c>
      <c r="BW112" s="804"/>
      <c r="BX112" s="804"/>
      <c r="BY112" s="804"/>
      <c r="BZ112" s="804"/>
      <c r="CA112" s="804">
        <v>1013177</v>
      </c>
      <c r="CB112" s="804"/>
      <c r="CC112" s="804"/>
      <c r="CD112" s="804"/>
      <c r="CE112" s="804"/>
      <c r="CF112" s="862">
        <v>37.4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183006</v>
      </c>
      <c r="AB113" s="906"/>
      <c r="AC113" s="906"/>
      <c r="AD113" s="906"/>
      <c r="AE113" s="907"/>
      <c r="AF113" s="908">
        <v>188037</v>
      </c>
      <c r="AG113" s="906"/>
      <c r="AH113" s="906"/>
      <c r="AI113" s="906"/>
      <c r="AJ113" s="907"/>
      <c r="AK113" s="908">
        <v>70165</v>
      </c>
      <c r="AL113" s="906"/>
      <c r="AM113" s="906"/>
      <c r="AN113" s="906"/>
      <c r="AO113" s="907"/>
      <c r="AP113" s="909">
        <v>2.6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130517</v>
      </c>
      <c r="BR113" s="804"/>
      <c r="BS113" s="804"/>
      <c r="BT113" s="804"/>
      <c r="BU113" s="804"/>
      <c r="BV113" s="804">
        <v>113698</v>
      </c>
      <c r="BW113" s="804"/>
      <c r="BX113" s="804"/>
      <c r="BY113" s="804"/>
      <c r="BZ113" s="804"/>
      <c r="CA113" s="804">
        <v>110801</v>
      </c>
      <c r="CB113" s="804"/>
      <c r="CC113" s="804"/>
      <c r="CD113" s="804"/>
      <c r="CE113" s="804"/>
      <c r="CF113" s="862">
        <v>4.0999999999999996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18922</v>
      </c>
      <c r="AB114" s="767"/>
      <c r="AC114" s="767"/>
      <c r="AD114" s="767"/>
      <c r="AE114" s="768"/>
      <c r="AF114" s="769">
        <v>20033</v>
      </c>
      <c r="AG114" s="767"/>
      <c r="AH114" s="767"/>
      <c r="AI114" s="767"/>
      <c r="AJ114" s="768"/>
      <c r="AK114" s="769">
        <v>13826</v>
      </c>
      <c r="AL114" s="767"/>
      <c r="AM114" s="767"/>
      <c r="AN114" s="767"/>
      <c r="AO114" s="768"/>
      <c r="AP114" s="811">
        <v>0.5</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579218</v>
      </c>
      <c r="BR114" s="804"/>
      <c r="BS114" s="804"/>
      <c r="BT114" s="804"/>
      <c r="BU114" s="804"/>
      <c r="BV114" s="804">
        <v>571090</v>
      </c>
      <c r="BW114" s="804"/>
      <c r="BX114" s="804"/>
      <c r="BY114" s="804"/>
      <c r="BZ114" s="804"/>
      <c r="CA114" s="804">
        <v>643029</v>
      </c>
      <c r="CB114" s="804"/>
      <c r="CC114" s="804"/>
      <c r="CD114" s="804"/>
      <c r="CE114" s="804"/>
      <c r="CF114" s="862">
        <v>23.7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1135</v>
      </c>
      <c r="AB116" s="767"/>
      <c r="AC116" s="767"/>
      <c r="AD116" s="767"/>
      <c r="AE116" s="768"/>
      <c r="AF116" s="769">
        <v>251</v>
      </c>
      <c r="AG116" s="767"/>
      <c r="AH116" s="767"/>
      <c r="AI116" s="767"/>
      <c r="AJ116" s="768"/>
      <c r="AK116" s="769">
        <v>261</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740715</v>
      </c>
      <c r="AB117" s="890"/>
      <c r="AC117" s="890"/>
      <c r="AD117" s="890"/>
      <c r="AE117" s="891"/>
      <c r="AF117" s="892">
        <v>791093</v>
      </c>
      <c r="AG117" s="890"/>
      <c r="AH117" s="890"/>
      <c r="AI117" s="890"/>
      <c r="AJ117" s="891"/>
      <c r="AK117" s="892">
        <v>723969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7879677</v>
      </c>
      <c r="BR119" s="832"/>
      <c r="BS119" s="832"/>
      <c r="BT119" s="832"/>
      <c r="BU119" s="832"/>
      <c r="BV119" s="832">
        <v>8431258</v>
      </c>
      <c r="BW119" s="832"/>
      <c r="BX119" s="832"/>
      <c r="BY119" s="832"/>
      <c r="BZ119" s="832"/>
      <c r="CA119" s="832">
        <v>8480712</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3255315</v>
      </c>
      <c r="BR120" s="829"/>
      <c r="BS120" s="829"/>
      <c r="BT120" s="829"/>
      <c r="BU120" s="829"/>
      <c r="BV120" s="829">
        <v>3755220</v>
      </c>
      <c r="BW120" s="829"/>
      <c r="BX120" s="829"/>
      <c r="BY120" s="829"/>
      <c r="BZ120" s="829"/>
      <c r="CA120" s="829">
        <v>4028099</v>
      </c>
      <c r="CB120" s="829"/>
      <c r="CC120" s="829"/>
      <c r="CD120" s="829"/>
      <c r="CE120" s="829"/>
      <c r="CF120" s="853">
        <v>148.69999999999999</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677243</v>
      </c>
      <c r="DR120" s="829"/>
      <c r="DS120" s="829"/>
      <c r="DT120" s="829"/>
      <c r="DU120" s="829"/>
      <c r="DV120" s="830">
        <v>25</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55485</v>
      </c>
      <c r="BR121" s="804"/>
      <c r="BS121" s="804"/>
      <c r="BT121" s="804"/>
      <c r="BU121" s="804"/>
      <c r="BV121" s="804">
        <v>55485</v>
      </c>
      <c r="BW121" s="804"/>
      <c r="BX121" s="804"/>
      <c r="BY121" s="804"/>
      <c r="BZ121" s="804"/>
      <c r="CA121" s="804">
        <v>52141</v>
      </c>
      <c r="CB121" s="804"/>
      <c r="CC121" s="804"/>
      <c r="CD121" s="804"/>
      <c r="CE121" s="804"/>
      <c r="CF121" s="862">
        <v>1.9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330120</v>
      </c>
      <c r="DM121" s="804"/>
      <c r="DN121" s="804"/>
      <c r="DO121" s="804"/>
      <c r="DP121" s="804"/>
      <c r="DQ121" s="804">
        <v>335934</v>
      </c>
      <c r="DR121" s="804"/>
      <c r="DS121" s="804"/>
      <c r="DT121" s="804"/>
      <c r="DU121" s="804"/>
      <c r="DV121" s="781">
        <v>12.4</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6005682</v>
      </c>
      <c r="BR122" s="832"/>
      <c r="BS122" s="832"/>
      <c r="BT122" s="832"/>
      <c r="BU122" s="832"/>
      <c r="BV122" s="832">
        <v>6266696</v>
      </c>
      <c r="BW122" s="832"/>
      <c r="BX122" s="832"/>
      <c r="BY122" s="832"/>
      <c r="BZ122" s="832"/>
      <c r="CA122" s="832">
        <v>6268490</v>
      </c>
      <c r="CB122" s="832"/>
      <c r="CC122" s="832"/>
      <c r="CD122" s="832"/>
      <c r="CE122" s="832"/>
      <c r="CF122" s="833">
        <v>231.3</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9316482</v>
      </c>
      <c r="BR123" s="820"/>
      <c r="BS123" s="820"/>
      <c r="BT123" s="820"/>
      <c r="BU123" s="820"/>
      <c r="BV123" s="820">
        <v>10077401</v>
      </c>
      <c r="BW123" s="820"/>
      <c r="BX123" s="820"/>
      <c r="BY123" s="820"/>
      <c r="BZ123" s="820"/>
      <c r="CA123" s="820">
        <v>10348730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1138355</v>
      </c>
      <c r="DH124" s="751"/>
      <c r="DI124" s="751"/>
      <c r="DJ124" s="751"/>
      <c r="DK124" s="752"/>
      <c r="DL124" s="753">
        <v>954724</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3171514</v>
      </c>
      <c r="AB129" s="767"/>
      <c r="AC129" s="767"/>
      <c r="AD129" s="767"/>
      <c r="AE129" s="768"/>
      <c r="AF129" s="769">
        <v>3200129</v>
      </c>
      <c r="AG129" s="767"/>
      <c r="AH129" s="767"/>
      <c r="AI129" s="767"/>
      <c r="AJ129" s="768"/>
      <c r="AK129" s="769">
        <v>3270158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516512</v>
      </c>
      <c r="AB130" s="767"/>
      <c r="AC130" s="767"/>
      <c r="AD130" s="767"/>
      <c r="AE130" s="768"/>
      <c r="AF130" s="769">
        <v>536812</v>
      </c>
      <c r="AG130" s="767"/>
      <c r="AH130" s="767"/>
      <c r="AI130" s="767"/>
      <c r="AJ130" s="768"/>
      <c r="AK130" s="769">
        <v>560422</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2655002</v>
      </c>
      <c r="AB131" s="751"/>
      <c r="AC131" s="751"/>
      <c r="AD131" s="751"/>
      <c r="AE131" s="752"/>
      <c r="AF131" s="753">
        <v>2663317</v>
      </c>
      <c r="AG131" s="751"/>
      <c r="AH131" s="751"/>
      <c r="AI131" s="751"/>
      <c r="AJ131" s="752"/>
      <c r="AK131" s="753">
        <v>2709736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8.4445510779999999</v>
      </c>
      <c r="AB132" s="732"/>
      <c r="AC132" s="732"/>
      <c r="AD132" s="732"/>
      <c r="AE132" s="733"/>
      <c r="AF132" s="734">
        <v>9.5475303920000005</v>
      </c>
      <c r="AG132" s="732"/>
      <c r="AH132" s="732"/>
      <c r="AI132" s="732"/>
      <c r="AJ132" s="733"/>
      <c r="AK132" s="734">
        <v>6.035532613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7.9</v>
      </c>
      <c r="AB133" s="711"/>
      <c r="AC133" s="711"/>
      <c r="AD133" s="711"/>
      <c r="AE133" s="712"/>
      <c r="AF133" s="710">
        <v>8.6</v>
      </c>
      <c r="AG133" s="711"/>
      <c r="AH133" s="711"/>
      <c r="AI133" s="711"/>
      <c r="AJ133" s="712"/>
      <c r="AK133" s="710">
        <v>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xG0Y0pZd77awzk89WvcFO+hCOMOasusgrEJs4EybRycs6ExK5pu3pZSKrkKoaflirjngAyWUR47tS7xFO8RQg==" saltValue="bS2ATyXHRxKy1IMwT9Kk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O96IHfbWwa3Y3va+yeeMpKvDq5v3Ty4U9Mqm56BkrUEdMl7AMeBYQXHtUWhwuz6F7kTXQAip+5lAOC42CNFMA==" saltValue="XYL1NsNdjYR4vZsOU12e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Jbswep0VKQVWYlKYDkCb+Rr7uUmcWLCqEWo6JShcwVTuV6hIhh4vZLt/F5v4cP7CicfugpKCRcomUc1fvGX8g==" saltValue="UlZIjca84gKOYG42bPfq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977967</v>
      </c>
      <c r="AP9" s="262">
        <v>168965</v>
      </c>
      <c r="AQ9" s="263">
        <v>156369</v>
      </c>
      <c r="AR9" s="264">
        <v>8.1</v>
      </c>
    </row>
    <row r="10" spans="1:46" ht="13.5" customHeight="1" x14ac:dyDescent="0.15">
      <c r="A10" s="247"/>
      <c r="AK10" s="1117" t="s">
        <v>484</v>
      </c>
      <c r="AL10" s="1118"/>
      <c r="AM10" s="1118"/>
      <c r="AN10" s="1119"/>
      <c r="AO10" s="265">
        <v>93667</v>
      </c>
      <c r="AP10" s="265">
        <v>16183</v>
      </c>
      <c r="AQ10" s="266">
        <v>21449</v>
      </c>
      <c r="AR10" s="267">
        <v>-24.6</v>
      </c>
    </row>
    <row r="11" spans="1:46" ht="13.5" customHeight="1" x14ac:dyDescent="0.15">
      <c r="A11" s="247"/>
      <c r="AK11" s="1117" t="s">
        <v>485</v>
      </c>
      <c r="AL11" s="1118"/>
      <c r="AM11" s="1118"/>
      <c r="AN11" s="1119"/>
      <c r="AO11" s="265" t="s">
        <v>486</v>
      </c>
      <c r="AP11" s="265" t="s">
        <v>486</v>
      </c>
      <c r="AQ11" s="266">
        <v>1663</v>
      </c>
      <c r="AR11" s="267" t="s">
        <v>486</v>
      </c>
    </row>
    <row r="12" spans="1:46" ht="13.5" customHeight="1" x14ac:dyDescent="0.15">
      <c r="A12" s="247"/>
      <c r="AK12" s="1117" t="s">
        <v>487</v>
      </c>
      <c r="AL12" s="1118"/>
      <c r="AM12" s="1118"/>
      <c r="AN12" s="1119"/>
      <c r="AO12" s="265" t="s">
        <v>486</v>
      </c>
      <c r="AP12" s="265" t="s">
        <v>486</v>
      </c>
      <c r="AQ12" s="266">
        <v>34</v>
      </c>
      <c r="AR12" s="267" t="s">
        <v>486</v>
      </c>
    </row>
    <row r="13" spans="1:46" ht="13.5" customHeight="1" x14ac:dyDescent="0.15">
      <c r="A13" s="247"/>
      <c r="AK13" s="1117" t="s">
        <v>488</v>
      </c>
      <c r="AL13" s="1118"/>
      <c r="AM13" s="1118"/>
      <c r="AN13" s="1119"/>
      <c r="AO13" s="265">
        <v>32419</v>
      </c>
      <c r="AP13" s="265">
        <v>5601</v>
      </c>
      <c r="AQ13" s="266">
        <v>5566</v>
      </c>
      <c r="AR13" s="267">
        <v>0.6</v>
      </c>
    </row>
    <row r="14" spans="1:46" ht="13.5" customHeight="1" x14ac:dyDescent="0.15">
      <c r="A14" s="247"/>
      <c r="AK14" s="1117" t="s">
        <v>489</v>
      </c>
      <c r="AL14" s="1118"/>
      <c r="AM14" s="1118"/>
      <c r="AN14" s="1119"/>
      <c r="AO14" s="265" t="s">
        <v>486</v>
      </c>
      <c r="AP14" s="265" t="s">
        <v>486</v>
      </c>
      <c r="AQ14" s="266">
        <v>3589</v>
      </c>
      <c r="AR14" s="267" t="s">
        <v>486</v>
      </c>
    </row>
    <row r="15" spans="1:46" ht="13.5" customHeight="1" x14ac:dyDescent="0.15">
      <c r="A15" s="247"/>
      <c r="AK15" s="1120" t="s">
        <v>490</v>
      </c>
      <c r="AL15" s="1121"/>
      <c r="AM15" s="1121"/>
      <c r="AN15" s="1122"/>
      <c r="AO15" s="265">
        <v>-60523</v>
      </c>
      <c r="AP15" s="265">
        <v>-10457</v>
      </c>
      <c r="AQ15" s="266">
        <v>-10547</v>
      </c>
      <c r="AR15" s="267">
        <v>-0.9</v>
      </c>
    </row>
    <row r="16" spans="1:46" x14ac:dyDescent="0.15">
      <c r="A16" s="247"/>
      <c r="AK16" s="1120" t="s">
        <v>177</v>
      </c>
      <c r="AL16" s="1121"/>
      <c r="AM16" s="1121"/>
      <c r="AN16" s="1122"/>
      <c r="AO16" s="265">
        <v>1043530</v>
      </c>
      <c r="AP16" s="265">
        <v>180292</v>
      </c>
      <c r="AQ16" s="266">
        <v>178125</v>
      </c>
      <c r="AR16" s="267">
        <v>1.2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13.48</v>
      </c>
      <c r="AP21" s="278">
        <v>14.51</v>
      </c>
      <c r="AQ21" s="279">
        <v>-1.03</v>
      </c>
      <c r="AS21" s="280"/>
      <c r="AT21" s="276"/>
    </row>
    <row r="22" spans="1:46" s="248" customFormat="1" x14ac:dyDescent="0.15">
      <c r="A22" s="276"/>
      <c r="AK22" s="1123" t="s">
        <v>496</v>
      </c>
      <c r="AL22" s="1124"/>
      <c r="AM22" s="1124"/>
      <c r="AN22" s="1125"/>
      <c r="AO22" s="281">
        <v>92.2</v>
      </c>
      <c r="AP22" s="282">
        <v>95.5</v>
      </c>
      <c r="AQ22" s="283">
        <v>-3.3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639717</v>
      </c>
      <c r="AP32" s="291">
        <v>110525</v>
      </c>
      <c r="AQ32" s="292">
        <v>89268</v>
      </c>
      <c r="AR32" s="293">
        <v>23.8</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70165</v>
      </c>
      <c r="AP35" s="291">
        <v>12122</v>
      </c>
      <c r="AQ35" s="292">
        <v>17003</v>
      </c>
      <c r="AR35" s="293">
        <v>-28.7</v>
      </c>
    </row>
    <row r="36" spans="1:46" ht="27" customHeight="1" x14ac:dyDescent="0.15">
      <c r="A36" s="247"/>
      <c r="AK36" s="1107" t="s">
        <v>504</v>
      </c>
      <c r="AL36" s="1108"/>
      <c r="AM36" s="1108"/>
      <c r="AN36" s="1109"/>
      <c r="AO36" s="291">
        <v>13826</v>
      </c>
      <c r="AP36" s="291">
        <v>2389</v>
      </c>
      <c r="AQ36" s="292">
        <v>5039</v>
      </c>
      <c r="AR36" s="293">
        <v>-52.6</v>
      </c>
    </row>
    <row r="37" spans="1:46" ht="13.5" customHeight="1" x14ac:dyDescent="0.15">
      <c r="A37" s="247"/>
      <c r="AK37" s="1107" t="s">
        <v>505</v>
      </c>
      <c r="AL37" s="1108"/>
      <c r="AM37" s="1108"/>
      <c r="AN37" s="1109"/>
      <c r="AO37" s="291" t="s">
        <v>486</v>
      </c>
      <c r="AP37" s="291" t="s">
        <v>486</v>
      </c>
      <c r="AQ37" s="292">
        <v>909</v>
      </c>
      <c r="AR37" s="293" t="s">
        <v>486</v>
      </c>
    </row>
    <row r="38" spans="1:46" ht="27" customHeight="1" x14ac:dyDescent="0.15">
      <c r="A38" s="247"/>
      <c r="AK38" s="1110" t="s">
        <v>506</v>
      </c>
      <c r="AL38" s="1111"/>
      <c r="AM38" s="1111"/>
      <c r="AN38" s="1112"/>
      <c r="AO38" s="294">
        <v>261</v>
      </c>
      <c r="AP38" s="294">
        <v>45</v>
      </c>
      <c r="AQ38" s="295">
        <v>25</v>
      </c>
      <c r="AR38" s="283">
        <v>80</v>
      </c>
      <c r="AS38" s="290"/>
    </row>
    <row r="39" spans="1:46" x14ac:dyDescent="0.15">
      <c r="A39" s="247"/>
      <c r="AK39" s="1110" t="s">
        <v>507</v>
      </c>
      <c r="AL39" s="1111"/>
      <c r="AM39" s="1111"/>
      <c r="AN39" s="1112"/>
      <c r="AO39" s="291" t="s">
        <v>486</v>
      </c>
      <c r="AP39" s="291" t="s">
        <v>486</v>
      </c>
      <c r="AQ39" s="292">
        <v>-4913</v>
      </c>
      <c r="AR39" s="293" t="s">
        <v>486</v>
      </c>
      <c r="AS39" s="290"/>
    </row>
    <row r="40" spans="1:46" ht="27" customHeight="1" x14ac:dyDescent="0.15">
      <c r="A40" s="247"/>
      <c r="AK40" s="1107" t="s">
        <v>508</v>
      </c>
      <c r="AL40" s="1108"/>
      <c r="AM40" s="1108"/>
      <c r="AN40" s="1109"/>
      <c r="AO40" s="291">
        <v>-560422</v>
      </c>
      <c r="AP40" s="291">
        <v>-96825</v>
      </c>
      <c r="AQ40" s="292">
        <v>-72657</v>
      </c>
      <c r="AR40" s="293">
        <v>33.299999999999997</v>
      </c>
      <c r="AS40" s="290"/>
    </row>
    <row r="41" spans="1:46" x14ac:dyDescent="0.15">
      <c r="A41" s="247"/>
      <c r="AK41" s="1113" t="s">
        <v>287</v>
      </c>
      <c r="AL41" s="1114"/>
      <c r="AM41" s="1114"/>
      <c r="AN41" s="1115"/>
      <c r="AO41" s="291">
        <v>163547</v>
      </c>
      <c r="AP41" s="291">
        <v>28256</v>
      </c>
      <c r="AQ41" s="292">
        <v>34674</v>
      </c>
      <c r="AR41" s="293">
        <v>-18.5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1225132</v>
      </c>
      <c r="AN51" s="313">
        <v>193238</v>
      </c>
      <c r="AO51" s="314">
        <v>186.8</v>
      </c>
      <c r="AP51" s="315">
        <v>125391</v>
      </c>
      <c r="AQ51" s="316">
        <v>-13.6</v>
      </c>
      <c r="AR51" s="317">
        <v>200.4</v>
      </c>
    </row>
    <row r="52" spans="1:44" x14ac:dyDescent="0.15">
      <c r="A52" s="247"/>
      <c r="AK52" s="318"/>
      <c r="AL52" s="319" t="s">
        <v>518</v>
      </c>
      <c r="AM52" s="320">
        <v>370968</v>
      </c>
      <c r="AN52" s="321">
        <v>58512</v>
      </c>
      <c r="AO52" s="322">
        <v>17.100000000000001</v>
      </c>
      <c r="AP52" s="323">
        <v>68516</v>
      </c>
      <c r="AQ52" s="324">
        <v>-18.2</v>
      </c>
      <c r="AR52" s="325">
        <v>35.299999999999997</v>
      </c>
    </row>
    <row r="53" spans="1:44" x14ac:dyDescent="0.15">
      <c r="A53" s="247"/>
      <c r="AK53" s="303" t="s">
        <v>519</v>
      </c>
      <c r="AL53" s="304"/>
      <c r="AM53" s="312">
        <v>715753</v>
      </c>
      <c r="AN53" s="313">
        <v>115649</v>
      </c>
      <c r="AO53" s="314">
        <v>-40.200000000000003</v>
      </c>
      <c r="AP53" s="315">
        <v>138402</v>
      </c>
      <c r="AQ53" s="316">
        <v>10.4</v>
      </c>
      <c r="AR53" s="317">
        <v>-50.6</v>
      </c>
    </row>
    <row r="54" spans="1:44" x14ac:dyDescent="0.15">
      <c r="A54" s="247"/>
      <c r="AK54" s="318"/>
      <c r="AL54" s="319" t="s">
        <v>518</v>
      </c>
      <c r="AM54" s="320">
        <v>583822</v>
      </c>
      <c r="AN54" s="321">
        <v>94332</v>
      </c>
      <c r="AO54" s="322">
        <v>61.2</v>
      </c>
      <c r="AP54" s="323">
        <v>70652</v>
      </c>
      <c r="AQ54" s="324">
        <v>3.1</v>
      </c>
      <c r="AR54" s="325">
        <v>58.1</v>
      </c>
    </row>
    <row r="55" spans="1:44" x14ac:dyDescent="0.15">
      <c r="A55" s="247"/>
      <c r="AK55" s="303" t="s">
        <v>520</v>
      </c>
      <c r="AL55" s="304"/>
      <c r="AM55" s="312">
        <v>1540304</v>
      </c>
      <c r="AN55" s="313">
        <v>254301</v>
      </c>
      <c r="AO55" s="314">
        <v>119.9</v>
      </c>
      <c r="AP55" s="315">
        <v>146367</v>
      </c>
      <c r="AQ55" s="316">
        <v>5.8</v>
      </c>
      <c r="AR55" s="317">
        <v>114.1</v>
      </c>
    </row>
    <row r="56" spans="1:44" x14ac:dyDescent="0.15">
      <c r="A56" s="247"/>
      <c r="AK56" s="318"/>
      <c r="AL56" s="319" t="s">
        <v>518</v>
      </c>
      <c r="AM56" s="320">
        <v>562161</v>
      </c>
      <c r="AN56" s="321">
        <v>92812</v>
      </c>
      <c r="AO56" s="322">
        <v>-1.6</v>
      </c>
      <c r="AP56" s="323">
        <v>79441</v>
      </c>
      <c r="AQ56" s="324">
        <v>12.4</v>
      </c>
      <c r="AR56" s="325">
        <v>-14</v>
      </c>
    </row>
    <row r="57" spans="1:44" x14ac:dyDescent="0.15">
      <c r="A57" s="247"/>
      <c r="AK57" s="303" t="s">
        <v>521</v>
      </c>
      <c r="AL57" s="304"/>
      <c r="AM57" s="312">
        <v>1389572</v>
      </c>
      <c r="AN57" s="313">
        <v>234092</v>
      </c>
      <c r="AO57" s="314">
        <v>-7.9</v>
      </c>
      <c r="AP57" s="315">
        <v>165181</v>
      </c>
      <c r="AQ57" s="316">
        <v>12.9</v>
      </c>
      <c r="AR57" s="317">
        <v>-20.8</v>
      </c>
    </row>
    <row r="58" spans="1:44" x14ac:dyDescent="0.15">
      <c r="A58" s="247"/>
      <c r="AK58" s="318"/>
      <c r="AL58" s="319" t="s">
        <v>518</v>
      </c>
      <c r="AM58" s="320">
        <v>353330</v>
      </c>
      <c r="AN58" s="321">
        <v>59523</v>
      </c>
      <c r="AO58" s="322">
        <v>-35.9</v>
      </c>
      <c r="AP58" s="323">
        <v>82246</v>
      </c>
      <c r="AQ58" s="324">
        <v>3.5</v>
      </c>
      <c r="AR58" s="325">
        <v>-39.4</v>
      </c>
    </row>
    <row r="59" spans="1:44" x14ac:dyDescent="0.15">
      <c r="A59" s="247"/>
      <c r="AK59" s="303" t="s">
        <v>522</v>
      </c>
      <c r="AL59" s="304"/>
      <c r="AM59" s="312">
        <v>1099462</v>
      </c>
      <c r="AN59" s="313">
        <v>189955</v>
      </c>
      <c r="AO59" s="314">
        <v>-18.899999999999999</v>
      </c>
      <c r="AP59" s="315">
        <v>166234</v>
      </c>
      <c r="AQ59" s="316">
        <v>0.6</v>
      </c>
      <c r="AR59" s="317">
        <v>-19.5</v>
      </c>
    </row>
    <row r="60" spans="1:44" x14ac:dyDescent="0.15">
      <c r="A60" s="247"/>
      <c r="AK60" s="318"/>
      <c r="AL60" s="319" t="s">
        <v>518</v>
      </c>
      <c r="AM60" s="320">
        <v>736461</v>
      </c>
      <c r="AN60" s="321">
        <v>127239</v>
      </c>
      <c r="AO60" s="322">
        <v>113.8</v>
      </c>
      <c r="AP60" s="323">
        <v>89789</v>
      </c>
      <c r="AQ60" s="324">
        <v>9.1999999999999993</v>
      </c>
      <c r="AR60" s="325">
        <v>104.6</v>
      </c>
    </row>
    <row r="61" spans="1:44" x14ac:dyDescent="0.15">
      <c r="A61" s="247"/>
      <c r="AK61" s="303" t="s">
        <v>523</v>
      </c>
      <c r="AL61" s="326"/>
      <c r="AM61" s="312">
        <v>1194045</v>
      </c>
      <c r="AN61" s="313">
        <v>197447</v>
      </c>
      <c r="AO61" s="314">
        <v>47.9</v>
      </c>
      <c r="AP61" s="315">
        <v>148315</v>
      </c>
      <c r="AQ61" s="327">
        <v>3.2</v>
      </c>
      <c r="AR61" s="317">
        <v>44.7</v>
      </c>
    </row>
    <row r="62" spans="1:44" x14ac:dyDescent="0.15">
      <c r="A62" s="247"/>
      <c r="AK62" s="318"/>
      <c r="AL62" s="319" t="s">
        <v>518</v>
      </c>
      <c r="AM62" s="320">
        <v>521348</v>
      </c>
      <c r="AN62" s="321">
        <v>86484</v>
      </c>
      <c r="AO62" s="322">
        <v>30.9</v>
      </c>
      <c r="AP62" s="323">
        <v>78129</v>
      </c>
      <c r="AQ62" s="324">
        <v>2</v>
      </c>
      <c r="AR62" s="325">
        <v>28.9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S+NxXFTrRq07ZyDA49yQHQdqOAXuX5CF2P4BOP3w40hoRzF1a+dR6JRo8QxpEdpiKcScPZDKxQ9kuzanVRFgw==" saltValue="qTU2ep/zVP9KdFiyMJxq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zos1i2EPDLPDcKNz6LvoQ9Zvxr58g8KqJzOXc69RCC0YvRGm9VqR5DEM/Zb3xjuIQbuhiMZXSxxiD/nlLyYhEw==" saltValue="ESDx17c0DNy7TGs4aVvF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SL6UCUpUDco9f8lzlxegxn+VueyA9PFwXx6c91wLMQ/kKLi8vIdT+xinLBYDTG9Qeeeu0D23eAHhVNR22NNlZw==" saltValue="lNrdxgB42Z5GVGAdhUNA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28.6</v>
      </c>
      <c r="G47" s="12">
        <v>25.57</v>
      </c>
      <c r="H47" s="12">
        <v>28.31</v>
      </c>
      <c r="I47" s="12">
        <v>28.1</v>
      </c>
      <c r="J47" s="13">
        <v>27.52</v>
      </c>
    </row>
    <row r="48" spans="2:10" ht="57.75" customHeight="1" x14ac:dyDescent="0.15">
      <c r="B48" s="14"/>
      <c r="C48" s="1128" t="s">
        <v>4</v>
      </c>
      <c r="D48" s="1128"/>
      <c r="E48" s="1129"/>
      <c r="F48" s="15">
        <v>2.9</v>
      </c>
      <c r="G48" s="16">
        <v>1.6</v>
      </c>
      <c r="H48" s="16">
        <v>3.4</v>
      </c>
      <c r="I48" s="16">
        <v>5.19</v>
      </c>
      <c r="J48" s="17">
        <v>5.72</v>
      </c>
    </row>
    <row r="49" spans="2:10" ht="57.75" customHeight="1" thickBot="1" x14ac:dyDescent="0.2">
      <c r="B49" s="18"/>
      <c r="C49" s="1130" t="s">
        <v>5</v>
      </c>
      <c r="D49" s="1130"/>
      <c r="E49" s="1131"/>
      <c r="F49" s="19" t="s">
        <v>530</v>
      </c>
      <c r="G49" s="20" t="s">
        <v>531</v>
      </c>
      <c r="H49" s="20">
        <v>3.6</v>
      </c>
      <c r="I49" s="20">
        <v>1.85</v>
      </c>
      <c r="J49" s="21">
        <v>0.67</v>
      </c>
    </row>
    <row r="50" spans="2:10" x14ac:dyDescent="0.15"/>
  </sheetData>
  <sheetProtection algorithmName="SHA-512" hashValue="hHIZZTcMs0RsVb39zQPzg9XtAVPyNsAl+kF8VcqSRwZV8p61ib0fUL+XijGjecBrxx/25dk6hi50RD8nW3vmRA==" saltValue="CXQOJ3ZHnX3d13zzDgbz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矢吹明裕</cp:lastModifiedBy>
  <cp:lastPrinted>2026-03-06T02:12:57Z</cp:lastPrinted>
  <dcterms:created xsi:type="dcterms:W3CDTF">2026-02-23T08:14:13Z</dcterms:created>
  <dcterms:modified xsi:type="dcterms:W3CDTF">2026-03-06T02:19:25Z</dcterms:modified>
  <cp:category/>
</cp:coreProperties>
</file>